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60" yWindow="0" windowWidth="17670" windowHeight="11760"/>
  </bookViews>
  <sheets>
    <sheet name="2018-2020" sheetId="1" r:id="rId1"/>
    <sheet name="2018-2020(без мест)" sheetId="2" r:id="rId2"/>
    <sheet name="Лист3" sheetId="3" r:id="rId3"/>
  </sheets>
  <definedNames>
    <definedName name="_xlnm.Print_Titles" localSheetId="0">'2018-2020'!$23:$25</definedName>
    <definedName name="_xlnm.Print_Area" localSheetId="0">'2018-2020'!$A$8:$S$31</definedName>
  </definedNames>
  <calcPr calcId="145621"/>
</workbook>
</file>

<file path=xl/calcChain.xml><?xml version="1.0" encoding="utf-8"?>
<calcChain xmlns="http://schemas.openxmlformats.org/spreadsheetml/2006/main">
  <c r="E29" i="1" l="1"/>
  <c r="F29" i="1"/>
  <c r="G29" i="1"/>
  <c r="H29" i="1"/>
  <c r="K29" i="1"/>
  <c r="L29" i="1"/>
  <c r="M29" i="1"/>
  <c r="N29" i="1"/>
  <c r="O29" i="1"/>
  <c r="I28" i="1"/>
  <c r="I29" i="1" s="1"/>
  <c r="R29" i="1"/>
  <c r="S27" i="1"/>
  <c r="S29" i="1" s="1"/>
  <c r="P54" i="2" l="1"/>
  <c r="O54" i="2"/>
  <c r="L54" i="2"/>
  <c r="K54" i="2"/>
  <c r="G54" i="2"/>
  <c r="F54" i="2"/>
  <c r="E54" i="2"/>
  <c r="J53" i="2"/>
  <c r="N53" i="2" s="1"/>
  <c r="R53" i="2" s="1"/>
  <c r="Q53" i="2" s="1"/>
  <c r="I53" i="2"/>
  <c r="J52" i="2"/>
  <c r="N52" i="2" s="1"/>
  <c r="R52" i="2" s="1"/>
  <c r="Q52" i="2" s="1"/>
  <c r="I52" i="2"/>
  <c r="J51" i="2"/>
  <c r="N51" i="2" s="1"/>
  <c r="R51" i="2" s="1"/>
  <c r="Q51" i="2" s="1"/>
  <c r="I51" i="2"/>
  <c r="J50" i="2"/>
  <c r="N50" i="2" s="1"/>
  <c r="R50" i="2" s="1"/>
  <c r="Q50" i="2" s="1"/>
  <c r="I50" i="2"/>
  <c r="J49" i="2"/>
  <c r="N49" i="2" s="1"/>
  <c r="R49" i="2" s="1"/>
  <c r="Q49" i="2" s="1"/>
  <c r="I49" i="2"/>
  <c r="J48" i="2"/>
  <c r="N48" i="2" s="1"/>
  <c r="R48" i="2" s="1"/>
  <c r="Q48" i="2" s="1"/>
  <c r="J47" i="2"/>
  <c r="N47" i="2" s="1"/>
  <c r="R47" i="2" s="1"/>
  <c r="Q47" i="2" s="1"/>
  <c r="I47" i="2"/>
  <c r="J46" i="2"/>
  <c r="N46" i="2" s="1"/>
  <c r="R46" i="2" s="1"/>
  <c r="Q46" i="2" s="1"/>
  <c r="I46" i="2"/>
  <c r="J45" i="2"/>
  <c r="N45" i="2" s="1"/>
  <c r="R45" i="2" s="1"/>
  <c r="Q45" i="2" s="1"/>
  <c r="I45" i="2"/>
  <c r="J44" i="2"/>
  <c r="N44" i="2" s="1"/>
  <c r="R44" i="2" s="1"/>
  <c r="Q44" i="2" s="1"/>
  <c r="I44" i="2"/>
  <c r="J43" i="2"/>
  <c r="N43" i="2" s="1"/>
  <c r="R43" i="2" s="1"/>
  <c r="Q43" i="2" s="1"/>
  <c r="I43" i="2"/>
  <c r="J42" i="2"/>
  <c r="N42" i="2" s="1"/>
  <c r="R42" i="2" s="1"/>
  <c r="Q42" i="2" s="1"/>
  <c r="I42" i="2"/>
  <c r="J41" i="2"/>
  <c r="N41" i="2" s="1"/>
  <c r="R41" i="2" s="1"/>
  <c r="I41" i="2"/>
  <c r="J40" i="2"/>
  <c r="N40" i="2" s="1"/>
  <c r="R40" i="2" s="1"/>
  <c r="I40" i="2"/>
  <c r="J39" i="2"/>
  <c r="N39" i="2" s="1"/>
  <c r="R39" i="2" s="1"/>
  <c r="I39" i="2"/>
  <c r="J38" i="2"/>
  <c r="N38" i="2" s="1"/>
  <c r="I38" i="2"/>
  <c r="J37" i="2"/>
  <c r="N37" i="2" s="1"/>
  <c r="R37" i="2" s="1"/>
  <c r="I37" i="2"/>
  <c r="J36" i="2"/>
  <c r="N36" i="2" s="1"/>
  <c r="R36" i="2" s="1"/>
  <c r="Q36" i="2" s="1"/>
  <c r="I36" i="2"/>
  <c r="J35" i="2"/>
  <c r="N35" i="2" s="1"/>
  <c r="R35" i="2" s="1"/>
  <c r="Q35" i="2" s="1"/>
  <c r="I35" i="2"/>
  <c r="J34" i="2"/>
  <c r="N34" i="2" s="1"/>
  <c r="R34" i="2" s="1"/>
  <c r="Q34" i="2" s="1"/>
  <c r="I34" i="2"/>
  <c r="J33" i="2"/>
  <c r="N33" i="2" s="1"/>
  <c r="R33" i="2" s="1"/>
  <c r="Q33" i="2" s="1"/>
  <c r="I33" i="2"/>
  <c r="J32" i="2"/>
  <c r="N32" i="2" s="1"/>
  <c r="R32" i="2" s="1"/>
  <c r="Q32" i="2" s="1"/>
  <c r="I32" i="2"/>
  <c r="J31" i="2"/>
  <c r="N31" i="2" s="1"/>
  <c r="I31" i="2"/>
  <c r="J30" i="2"/>
  <c r="N30" i="2" s="1"/>
  <c r="R30" i="2" s="1"/>
  <c r="Q30" i="2" s="1"/>
  <c r="I30" i="2"/>
  <c r="J29" i="2"/>
  <c r="N29" i="2" s="1"/>
  <c r="R29" i="2" s="1"/>
  <c r="Q29" i="2" s="1"/>
  <c r="I29" i="2"/>
  <c r="J28" i="2"/>
  <c r="N28" i="2" s="1"/>
  <c r="R28" i="2" s="1"/>
  <c r="Q28" i="2" s="1"/>
  <c r="I28" i="2"/>
  <c r="J27" i="2"/>
  <c r="N27" i="2" s="1"/>
  <c r="R27" i="2" s="1"/>
  <c r="Q27" i="2" s="1"/>
  <c r="I27" i="2"/>
  <c r="J26" i="2"/>
  <c r="N26" i="2" s="1"/>
  <c r="R26" i="2" s="1"/>
  <c r="Q26" i="2" s="1"/>
  <c r="I26" i="2"/>
  <c r="J25" i="2"/>
  <c r="N25" i="2" s="1"/>
  <c r="R25" i="2" s="1"/>
  <c r="Q25" i="2" s="1"/>
  <c r="I25" i="2"/>
  <c r="J24" i="2"/>
  <c r="N24" i="2" s="1"/>
  <c r="R24" i="2" s="1"/>
  <c r="Q24" i="2" s="1"/>
  <c r="I24" i="2"/>
  <c r="R23" i="2"/>
  <c r="Q23" i="2" s="1"/>
  <c r="J23" i="2"/>
  <c r="I23" i="2"/>
  <c r="J22" i="2"/>
  <c r="N22" i="2" s="1"/>
  <c r="R22" i="2" s="1"/>
  <c r="Q22" i="2" s="1"/>
  <c r="I22" i="2"/>
  <c r="J21" i="2"/>
  <c r="N21" i="2" s="1"/>
  <c r="R21" i="2" s="1"/>
  <c r="Q21" i="2" s="1"/>
  <c r="I21" i="2"/>
  <c r="J20" i="2"/>
  <c r="N20" i="2" s="1"/>
  <c r="R20" i="2" s="1"/>
  <c r="Q20" i="2" s="1"/>
  <c r="I20" i="2"/>
  <c r="J19" i="2"/>
  <c r="N19" i="2" s="1"/>
  <c r="R19" i="2" s="1"/>
  <c r="Q19" i="2" s="1"/>
  <c r="I19" i="2"/>
  <c r="J18" i="2"/>
  <c r="N18" i="2" s="1"/>
  <c r="R18" i="2" s="1"/>
  <c r="Q18" i="2" s="1"/>
  <c r="I18" i="2"/>
  <c r="J17" i="2"/>
  <c r="N17" i="2" s="1"/>
  <c r="R17" i="2" s="1"/>
  <c r="Q17" i="2" s="1"/>
  <c r="I17" i="2"/>
  <c r="J16" i="2"/>
  <c r="N16" i="2" s="1"/>
  <c r="R16" i="2" s="1"/>
  <c r="Q16" i="2" s="1"/>
  <c r="I16" i="2"/>
  <c r="J15" i="2"/>
  <c r="N15" i="2" s="1"/>
  <c r="R15" i="2" s="1"/>
  <c r="Q15" i="2" s="1"/>
  <c r="I15" i="2"/>
  <c r="J14" i="2"/>
  <c r="N14" i="2" s="1"/>
  <c r="R14" i="2" s="1"/>
  <c r="Q14" i="2" s="1"/>
  <c r="I14" i="2"/>
  <c r="J13" i="2"/>
  <c r="N13" i="2" s="1"/>
  <c r="R13" i="2" s="1"/>
  <c r="I13" i="2"/>
  <c r="I54" i="2" l="1"/>
  <c r="R31" i="2"/>
  <c r="Q13" i="2"/>
  <c r="Q54" i="2" s="1"/>
  <c r="R38" i="2"/>
  <c r="N54" i="2"/>
  <c r="J54" i="2"/>
  <c r="R54" i="2" l="1"/>
  <c r="J27" i="1" l="1"/>
  <c r="J29" i="1" s="1"/>
  <c r="Q27" i="1" l="1"/>
  <c r="Q29" i="1" s="1"/>
</calcChain>
</file>

<file path=xl/sharedStrings.xml><?xml version="1.0" encoding="utf-8"?>
<sst xmlns="http://schemas.openxmlformats.org/spreadsheetml/2006/main" count="245" uniqueCount="89">
  <si>
    <t>№ п/п</t>
  </si>
  <si>
    <t>Наименование объекта</t>
  </si>
  <si>
    <t>Границы работ</t>
  </si>
  <si>
    <t>Площадь объекта, кв. м</t>
  </si>
  <si>
    <t>Площадь ремонта объекта, кв. м</t>
  </si>
  <si>
    <t xml:space="preserve">Планируется изготовление проектно-сметной документации </t>
  </si>
  <si>
    <t>Марка АБС, тип вяжущего</t>
  </si>
  <si>
    <t>Начальная</t>
  </si>
  <si>
    <t>Конечная</t>
  </si>
  <si>
    <t>Проезжая 
часть</t>
  </si>
  <si>
    <t>Тротуары</t>
  </si>
  <si>
    <t>Обочины</t>
  </si>
  <si>
    <t>Всего</t>
  </si>
  <si>
    <t>Общая площадь в границах ОДХ</t>
  </si>
  <si>
    <t>абп</t>
  </si>
  <si>
    <t>до конца проезда</t>
  </si>
  <si>
    <t>от начала проезда</t>
  </si>
  <si>
    <t>УТВЕРЖДАЮ:</t>
  </si>
  <si>
    <t xml:space="preserve">Глава администрации поселения Кленовское </t>
  </si>
  <si>
    <t>СОГЛАСОВАНО:</t>
  </si>
  <si>
    <t>Заместитель префекта Троицкого и Новомосковского</t>
  </si>
  <si>
    <t>административных округов</t>
  </si>
  <si>
    <t>_________________И.А. Малыгин</t>
  </si>
  <si>
    <t>Адресный перечень объектов дорожного хозяйства подлежащих ремонту в 2017 год по Троицкому административному округу поселение Кленовское в  городе Москве</t>
  </si>
  <si>
    <t>"____"_________________2016 г.</t>
  </si>
  <si>
    <t>"____"_________________2016  г.</t>
  </si>
  <si>
    <t>_________________А.М.Чигаев</t>
  </si>
  <si>
    <t>Общая стоимость работ, руб.</t>
  </si>
  <si>
    <t>Субсидия г. Москвы</t>
  </si>
  <si>
    <t>бюджет поселения</t>
  </si>
  <si>
    <t>Акулово, проезд 5</t>
  </si>
  <si>
    <t>Акулово, проезд 6</t>
  </si>
  <si>
    <t>д. Чернецкое - проезд 7</t>
  </si>
  <si>
    <t>д. Чернецкое- проезд 13</t>
  </si>
  <si>
    <t>Давыдово, проезд 8</t>
  </si>
  <si>
    <t>Дубовка, проезд 10</t>
  </si>
  <si>
    <t>Дубовка, проезд 7</t>
  </si>
  <si>
    <t>Дубовка, проезд 8</t>
  </si>
  <si>
    <t>Дубовка, проезд 9</t>
  </si>
  <si>
    <t>Зыбино, проезд 3</t>
  </si>
  <si>
    <t>Кленово, проезд 42</t>
  </si>
  <si>
    <t>Кленово, проезд 43</t>
  </si>
  <si>
    <t>Кленово, проезд 44</t>
  </si>
  <si>
    <t>Клёново, проезд 15</t>
  </si>
  <si>
    <t>Клёново, проезд 23</t>
  </si>
  <si>
    <t>Клёново, проезд 27</t>
  </si>
  <si>
    <t>Клёново, проезд 30</t>
  </si>
  <si>
    <t>Клёново, проезд 5</t>
  </si>
  <si>
    <t>Лукошкино, проезд 15</t>
  </si>
  <si>
    <t>Лукошкино, проезд 18</t>
  </si>
  <si>
    <t>Лукошкино, проезд 4</t>
  </si>
  <si>
    <t>Маврино, проезд 3</t>
  </si>
  <si>
    <t>Маврино, проезд 6</t>
  </si>
  <si>
    <t>Никоново, проезд 7</t>
  </si>
  <si>
    <t>Никоново, проезд 8</t>
  </si>
  <si>
    <t>Никоново, проезд 9</t>
  </si>
  <si>
    <t>Сальково, проезд 13</t>
  </si>
  <si>
    <t>Сальково, проезд 14</t>
  </si>
  <si>
    <t>Сальково, проезд 7</t>
  </si>
  <si>
    <t>Свитино, проезд 1</t>
  </si>
  <si>
    <t>Свитино, проезд 7</t>
  </si>
  <si>
    <t>Товарищево, проезд 5</t>
  </si>
  <si>
    <t>Товарищево, проезд 6</t>
  </si>
  <si>
    <t>Товарищево, проезд 7</t>
  </si>
  <si>
    <t>Чернецкое, проезд 1</t>
  </si>
  <si>
    <t>Чернецкое, проезд 10</t>
  </si>
  <si>
    <t>Чернецкое, проезд 14</t>
  </si>
  <si>
    <t>Чернецкое, проезд 15</t>
  </si>
  <si>
    <t>Чернецкое, проезд 3</t>
  </si>
  <si>
    <t>Сальково, проезд 10</t>
  </si>
  <si>
    <t>с.Кленово, ул. Мичурина - проезд 2</t>
  </si>
  <si>
    <t>на протяжении 220 м</t>
  </si>
  <si>
    <t>УТВЕРЖДАЮ</t>
  </si>
  <si>
    <t>СОГЛАСОВАНО</t>
  </si>
  <si>
    <t>Глава администрации поселения</t>
  </si>
  <si>
    <t>Заместитель префекта Троицкого и Новомосковского административных округов</t>
  </si>
  <si>
    <t>_____________________А. М. Чигаев</t>
  </si>
  <si>
    <t>_____________М.В. Афалов</t>
  </si>
  <si>
    <t xml:space="preserve">в рамках реализации Государственной программы "Развитие транспортной системы" </t>
  </si>
  <si>
    <t>Адресный перечень объектов дорожного хозяйства подлежащих ремонту в 2020 году</t>
  </si>
  <si>
    <t>Парковочное пространство</t>
  </si>
  <si>
    <t>ПОСЕЛЕНИЕ КЛЕНОВСКОЕ</t>
  </si>
  <si>
    <t xml:space="preserve">Итого  объектов по поселению </t>
  </si>
  <si>
    <t>Кленово, ул.Мичурина, проезд 1</t>
  </si>
  <si>
    <t>от конца проезда</t>
  </si>
  <si>
    <t>на протяжении 25 м</t>
  </si>
  <si>
    <t>Лукошкино, тротуар -1</t>
  </si>
  <si>
    <t>Адресный перечень объектов дорожного хозяйства подлежащих ремонту в 2019 году</t>
  </si>
  <si>
    <t>в рамках реализации Государственной программы "Развитие транспортной системы"  за счет экономии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</si>
</sst>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#,##0.0"/>
    <numFmt numFmtId="169" formatCode="#0.00\ ;\-#0.00"/>
    <numFmt numFmtId="170" formatCode="0.000_ ;\-0.00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4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5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7" fontId="8" fillId="0" borderId="0"/>
    <xf numFmtId="0" fontId="1" fillId="0" borderId="0"/>
    <xf numFmtId="0" fontId="3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4" applyNumberFormat="0" applyAlignment="0" applyProtection="0"/>
    <xf numFmtId="0" fontId="18" fillId="22" borderId="5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4" applyNumberFormat="0" applyAlignment="0" applyProtection="0"/>
    <xf numFmtId="0" fontId="25" fillId="0" borderId="9" applyNumberFormat="0" applyFill="0" applyAlignment="0" applyProtection="0"/>
    <xf numFmtId="0" fontId="26" fillId="23" borderId="0" applyNumberFormat="0" applyBorder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7" fillId="21" borderId="11" applyNumberFormat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4" fontId="9" fillId="25" borderId="1" xfId="0" applyNumberFormat="1" applyFont="1" applyFill="1" applyBorder="1" applyAlignment="1">
      <alignment horizontal="center" vertical="center" wrapText="1"/>
    </xf>
    <xf numFmtId="168" fontId="36" fillId="0" borderId="0" xfId="161" applyNumberFormat="1" applyFont="1" applyFill="1" applyAlignment="1">
      <alignment horizontal="left" vertical="center"/>
    </xf>
    <xf numFmtId="168" fontId="37" fillId="0" borderId="0" xfId="167" applyNumberFormat="1" applyFont="1" applyFill="1" applyAlignment="1">
      <alignment horizontal="left" vertical="center"/>
    </xf>
    <xf numFmtId="0" fontId="35" fillId="0" borderId="0" xfId="0" applyFont="1" applyAlignment="1"/>
    <xf numFmtId="168" fontId="37" fillId="0" borderId="0" xfId="12" applyNumberFormat="1" applyFont="1" applyFill="1" applyAlignment="1">
      <alignment vertical="center"/>
    </xf>
    <xf numFmtId="168" fontId="37" fillId="0" borderId="0" xfId="150" applyNumberFormat="1" applyFont="1" applyFill="1" applyAlignment="1">
      <alignment horizontal="left" vertical="center"/>
    </xf>
    <xf numFmtId="0" fontId="9" fillId="25" borderId="1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2" xfId="0" applyFont="1" applyFill="1" applyBorder="1" applyAlignment="1">
      <alignment horizontal="center" vertical="center" wrapText="1"/>
    </xf>
    <xf numFmtId="1" fontId="9" fillId="25" borderId="1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center" vertical="center" wrapText="1"/>
    </xf>
    <xf numFmtId="4" fontId="9" fillId="25" borderId="0" xfId="0" applyNumberFormat="1" applyFont="1" applyFill="1" applyAlignment="1">
      <alignment horizontal="center" vertical="center" wrapText="1"/>
    </xf>
    <xf numFmtId="1" fontId="9" fillId="25" borderId="0" xfId="0" applyNumberFormat="1" applyFont="1" applyFill="1" applyAlignment="1">
      <alignment horizontal="center" vertical="center" wrapText="1"/>
    </xf>
    <xf numFmtId="0" fontId="44" fillId="0" borderId="0" xfId="0" applyFont="1"/>
    <xf numFmtId="0" fontId="9" fillId="25" borderId="3" xfId="0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4" fontId="9" fillId="25" borderId="18" xfId="0" applyNumberFormat="1" applyFont="1" applyFill="1" applyBorder="1" applyAlignment="1">
      <alignment horizontal="center" vertical="center" wrapText="1"/>
    </xf>
    <xf numFmtId="4" fontId="45" fillId="25" borderId="2" xfId="0" applyNumberFormat="1" applyFont="1" applyFill="1" applyBorder="1" applyAlignment="1">
      <alignment horizontal="center" vertical="center" wrapText="1"/>
    </xf>
    <xf numFmtId="168" fontId="9" fillId="25" borderId="3" xfId="0" applyNumberFormat="1" applyFont="1" applyFill="1" applyBorder="1" applyAlignment="1">
      <alignment horizontal="center" vertical="center"/>
    </xf>
    <xf numFmtId="0" fontId="0" fillId="25" borderId="0" xfId="0" applyFill="1"/>
    <xf numFmtId="0" fontId="39" fillId="25" borderId="0" xfId="0" applyFont="1" applyFill="1" applyAlignment="1">
      <alignment horizontal="center" vertical="center" wrapText="1"/>
    </xf>
    <xf numFmtId="0" fontId="39" fillId="25" borderId="0" xfId="0" applyNumberFormat="1" applyFont="1" applyFill="1" applyBorder="1" applyAlignment="1">
      <alignment horizontal="center" vertical="center" wrapText="1"/>
    </xf>
    <xf numFmtId="0" fontId="42" fillId="25" borderId="0" xfId="1" applyFont="1" applyFill="1" applyAlignment="1">
      <alignment horizontal="center" vertical="center" wrapText="1"/>
    </xf>
    <xf numFmtId="0" fontId="48" fillId="25" borderId="17" xfId="0" applyFont="1" applyFill="1" applyBorder="1" applyAlignment="1" applyProtection="1">
      <alignment horizontal="center" vertical="center" wrapText="1"/>
    </xf>
    <xf numFmtId="169" fontId="48" fillId="25" borderId="17" xfId="0" applyNumberFormat="1" applyFont="1" applyFill="1" applyBorder="1" applyAlignment="1" applyProtection="1">
      <alignment horizontal="center" vertical="center" wrapText="1"/>
    </xf>
    <xf numFmtId="0" fontId="46" fillId="25" borderId="17" xfId="0" applyFont="1" applyFill="1" applyBorder="1" applyAlignment="1" applyProtection="1">
      <alignment horizontal="center" vertical="center" wrapText="1"/>
    </xf>
    <xf numFmtId="169" fontId="46" fillId="25" borderId="17" xfId="0" applyNumberFormat="1" applyFont="1" applyFill="1" applyBorder="1" applyAlignment="1" applyProtection="1">
      <alignment horizontal="center" vertical="center" wrapText="1"/>
    </xf>
    <xf numFmtId="168" fontId="38" fillId="25" borderId="0" xfId="6" applyNumberFormat="1" applyFont="1" applyFill="1" applyAlignment="1">
      <alignment horizontal="center" vertical="center"/>
    </xf>
    <xf numFmtId="168" fontId="41" fillId="25" borderId="0" xfId="12" applyNumberFormat="1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 wrapText="1"/>
    </xf>
    <xf numFmtId="168" fontId="38" fillId="25" borderId="0" xfId="161" applyNumberFormat="1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8" fontId="41" fillId="25" borderId="0" xfId="167" applyNumberFormat="1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0" fontId="42" fillId="25" borderId="0" xfId="1" applyFont="1" applyFill="1" applyAlignment="1">
      <alignment horizontal="center" vertical="center" wrapText="1"/>
    </xf>
    <xf numFmtId="0" fontId="50" fillId="25" borderId="0" xfId="0" applyFont="1" applyFill="1" applyBorder="1" applyAlignment="1">
      <alignment horizontal="left" vertical="center"/>
    </xf>
    <xf numFmtId="4" fontId="50" fillId="25" borderId="0" xfId="0" applyNumberFormat="1" applyFont="1" applyFill="1" applyBorder="1" applyAlignment="1">
      <alignment horizontal="left" vertical="center"/>
    </xf>
    <xf numFmtId="4" fontId="49" fillId="0" borderId="0" xfId="0" applyNumberFormat="1" applyFont="1" applyAlignment="1">
      <alignment vertical="center" wrapText="1"/>
    </xf>
    <xf numFmtId="0" fontId="50" fillId="25" borderId="0" xfId="0" applyNumberFormat="1" applyFont="1" applyFill="1" applyBorder="1" applyAlignment="1">
      <alignment horizontal="left" vertical="center"/>
    </xf>
    <xf numFmtId="0" fontId="49" fillId="0" borderId="0" xfId="1" applyFont="1" applyFill="1" applyAlignment="1">
      <alignment horizontal="center" vertical="center" wrapText="1"/>
    </xf>
    <xf numFmtId="0" fontId="52" fillId="0" borderId="0" xfId="1" applyFont="1" applyFill="1" applyAlignment="1">
      <alignment horizontal="center" wrapText="1"/>
    </xf>
    <xf numFmtId="0" fontId="50" fillId="25" borderId="0" xfId="0" applyFont="1" applyFill="1" applyBorder="1" applyAlignment="1">
      <alignment vertical="center" wrapText="1"/>
    </xf>
    <xf numFmtId="0" fontId="50" fillId="25" borderId="0" xfId="0" applyNumberFormat="1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4" fontId="9" fillId="25" borderId="0" xfId="0" applyNumberFormat="1" applyFont="1" applyFill="1" applyBorder="1" applyAlignment="1">
      <alignment horizontal="center" vertical="center" wrapText="1"/>
    </xf>
    <xf numFmtId="169" fontId="46" fillId="25" borderId="28" xfId="0" applyNumberFormat="1" applyFont="1" applyFill="1" applyBorder="1" applyAlignment="1" applyProtection="1">
      <alignment horizontal="center" vertical="center" wrapText="1"/>
    </xf>
    <xf numFmtId="4" fontId="9" fillId="25" borderId="2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1" fontId="9" fillId="25" borderId="0" xfId="0" applyNumberFormat="1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wrapText="1"/>
    </xf>
    <xf numFmtId="2" fontId="47" fillId="25" borderId="0" xfId="0" applyNumberFormat="1" applyFont="1" applyFill="1" applyBorder="1" applyAlignment="1">
      <alignment horizontal="center" vertical="center" wrapText="1"/>
    </xf>
    <xf numFmtId="4" fontId="47" fillId="25" borderId="0" xfId="0" applyNumberFormat="1" applyFont="1" applyFill="1" applyBorder="1" applyAlignment="1">
      <alignment horizontal="center" vertical="center" wrapText="1"/>
    </xf>
    <xf numFmtId="0" fontId="38" fillId="25" borderId="0" xfId="13" applyFont="1" applyFill="1" applyBorder="1" applyAlignment="1">
      <alignment vertical="center" wrapText="1"/>
    </xf>
    <xf numFmtId="0" fontId="0" fillId="0" borderId="0" xfId="0" applyBorder="1"/>
    <xf numFmtId="0" fontId="49" fillId="0" borderId="0" xfId="0" applyFont="1" applyAlignment="1">
      <alignment vertical="center" wrapText="1"/>
    </xf>
    <xf numFmtId="0" fontId="53" fillId="25" borderId="15" xfId="0" applyFont="1" applyFill="1" applyBorder="1" applyAlignment="1">
      <alignment horizontal="center" vertical="center" wrapText="1"/>
    </xf>
    <xf numFmtId="0" fontId="53" fillId="25" borderId="1" xfId="0" applyFont="1" applyFill="1" applyBorder="1" applyAlignment="1">
      <alignment horizontal="center" vertical="center" wrapText="1"/>
    </xf>
    <xf numFmtId="0" fontId="53" fillId="25" borderId="2" xfId="0" applyFont="1" applyFill="1" applyBorder="1" applyAlignment="1">
      <alignment horizontal="center" vertical="center" wrapText="1"/>
    </xf>
    <xf numFmtId="169" fontId="48" fillId="25" borderId="28" xfId="0" applyNumberFormat="1" applyFont="1" applyFill="1" applyBorder="1" applyAlignment="1" applyProtection="1">
      <alignment horizontal="center" vertical="center" wrapText="1"/>
    </xf>
    <xf numFmtId="168" fontId="53" fillId="25" borderId="3" xfId="0" applyNumberFormat="1" applyFont="1" applyFill="1" applyBorder="1" applyAlignment="1">
      <alignment horizontal="center" vertical="center"/>
    </xf>
    <xf numFmtId="4" fontId="53" fillId="25" borderId="1" xfId="0" applyNumberFormat="1" applyFont="1" applyFill="1" applyBorder="1" applyAlignment="1">
      <alignment horizontal="center" vertical="center" wrapText="1"/>
    </xf>
    <xf numFmtId="4" fontId="53" fillId="25" borderId="29" xfId="0" applyNumberFormat="1" applyFont="1" applyFill="1" applyBorder="1" applyAlignment="1">
      <alignment horizontal="center" vertical="center" wrapText="1"/>
    </xf>
    <xf numFmtId="1" fontId="53" fillId="25" borderId="1" xfId="0" applyNumberFormat="1" applyFont="1" applyFill="1" applyBorder="1" applyAlignment="1">
      <alignment horizontal="center" vertical="center" wrapText="1"/>
    </xf>
    <xf numFmtId="0" fontId="53" fillId="25" borderId="3" xfId="0" applyFont="1" applyFill="1" applyBorder="1" applyAlignment="1">
      <alignment horizontal="center" vertical="center" wrapText="1"/>
    </xf>
    <xf numFmtId="4" fontId="53" fillId="25" borderId="18" xfId="0" applyNumberFormat="1" applyFont="1" applyFill="1" applyBorder="1" applyAlignment="1">
      <alignment horizontal="center" vertical="center" wrapText="1"/>
    </xf>
    <xf numFmtId="4" fontId="54" fillId="25" borderId="2" xfId="0" applyNumberFormat="1" applyFont="1" applyFill="1" applyBorder="1" applyAlignment="1">
      <alignment horizontal="center" vertical="center" wrapText="1"/>
    </xf>
    <xf numFmtId="0" fontId="53" fillId="25" borderId="14" xfId="0" applyFont="1" applyFill="1" applyBorder="1" applyAlignment="1">
      <alignment horizontal="center" vertical="center" wrapText="1"/>
    </xf>
    <xf numFmtId="4" fontId="53" fillId="25" borderId="2" xfId="0" applyNumberFormat="1" applyFont="1" applyFill="1" applyBorder="1" applyAlignment="1">
      <alignment horizontal="center" vertical="center" wrapText="1"/>
    </xf>
    <xf numFmtId="1" fontId="53" fillId="25" borderId="2" xfId="0" applyNumberFormat="1" applyFont="1" applyFill="1" applyBorder="1" applyAlignment="1">
      <alignment horizontal="center" vertical="center" wrapText="1"/>
    </xf>
    <xf numFmtId="170" fontId="48" fillId="25" borderId="17" xfId="0" applyNumberFormat="1" applyFont="1" applyFill="1" applyBorder="1" applyAlignment="1" applyProtection="1">
      <alignment horizontal="center" vertical="center" wrapText="1"/>
    </xf>
    <xf numFmtId="169" fontId="48" fillId="25" borderId="24" xfId="0" applyNumberFormat="1" applyFont="1" applyFill="1" applyBorder="1" applyAlignment="1" applyProtection="1">
      <alignment horizontal="center" vertical="center" wrapText="1"/>
    </xf>
    <xf numFmtId="168" fontId="53" fillId="25" borderId="1" xfId="0" applyNumberFormat="1" applyFont="1" applyFill="1" applyBorder="1" applyAlignment="1">
      <alignment horizontal="center" vertical="center"/>
    </xf>
    <xf numFmtId="169" fontId="48" fillId="25" borderId="22" xfId="0" applyNumberFormat="1" applyFont="1" applyFill="1" applyBorder="1" applyAlignment="1" applyProtection="1">
      <alignment horizontal="center" vertical="center" wrapText="1"/>
    </xf>
    <xf numFmtId="169" fontId="48" fillId="25" borderId="23" xfId="0" applyNumberFormat="1" applyFont="1" applyFill="1" applyBorder="1" applyAlignment="1" applyProtection="1">
      <alignment horizontal="center" vertical="center" wrapText="1"/>
    </xf>
    <xf numFmtId="4" fontId="54" fillId="25" borderId="13" xfId="0" applyNumberFormat="1" applyFont="1" applyFill="1" applyBorder="1" applyAlignment="1">
      <alignment horizontal="center" vertical="center" wrapText="1"/>
    </xf>
    <xf numFmtId="4" fontId="40" fillId="25" borderId="1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/>
    </xf>
    <xf numFmtId="0" fontId="9" fillId="25" borderId="27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 applyProtection="1">
      <alignment horizontal="center" vertical="center" wrapText="1"/>
    </xf>
    <xf numFmtId="169" fontId="46" fillId="25" borderId="0" xfId="0" applyNumberFormat="1" applyFont="1" applyFill="1" applyBorder="1" applyAlignment="1" applyProtection="1">
      <alignment horizontal="center" vertical="center" wrapText="1"/>
    </xf>
    <xf numFmtId="169" fontId="46" fillId="25" borderId="27" xfId="0" applyNumberFormat="1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>
      <alignment horizontal="center"/>
    </xf>
    <xf numFmtId="169" fontId="46" fillId="25" borderId="23" xfId="0" applyNumberFormat="1" applyFont="1" applyFill="1" applyBorder="1" applyAlignment="1" applyProtection="1">
      <alignment horizontal="center" vertical="center" wrapText="1"/>
    </xf>
    <xf numFmtId="0" fontId="45" fillId="26" borderId="1" xfId="0" applyFont="1" applyFill="1" applyBorder="1" applyAlignment="1">
      <alignment horizontal="center" vertical="center" wrapText="1"/>
    </xf>
    <xf numFmtId="0" fontId="38" fillId="26" borderId="25" xfId="13" applyFont="1" applyFill="1" applyBorder="1" applyAlignment="1">
      <alignment horizontal="center" vertical="center" wrapText="1"/>
    </xf>
    <xf numFmtId="0" fontId="38" fillId="26" borderId="26" xfId="13" applyFont="1" applyFill="1" applyBorder="1" applyAlignment="1">
      <alignment horizontal="center" vertical="center" wrapText="1"/>
    </xf>
    <xf numFmtId="0" fontId="38" fillId="26" borderId="27" xfId="13" applyFont="1" applyFill="1" applyBorder="1" applyAlignment="1">
      <alignment horizontal="center" vertical="center" wrapText="1"/>
    </xf>
    <xf numFmtId="4" fontId="33" fillId="25" borderId="13" xfId="13" applyNumberFormat="1" applyFont="1" applyFill="1" applyBorder="1" applyAlignment="1">
      <alignment horizontal="center" vertical="center" wrapText="1"/>
    </xf>
    <xf numFmtId="4" fontId="32" fillId="25" borderId="13" xfId="13" applyNumberFormat="1" applyFont="1" applyFill="1" applyBorder="1" applyAlignment="1">
      <alignment horizontal="center" vertical="center" wrapText="1"/>
    </xf>
    <xf numFmtId="0" fontId="33" fillId="25" borderId="13" xfId="13" applyFont="1" applyFill="1" applyBorder="1" applyAlignment="1">
      <alignment horizontal="center" vertical="center" wrapText="1"/>
    </xf>
    <xf numFmtId="4" fontId="32" fillId="25" borderId="19" xfId="13" applyNumberFormat="1" applyFont="1" applyFill="1" applyBorder="1" applyAlignment="1">
      <alignment horizontal="center" vertical="center" wrapText="1"/>
    </xf>
    <xf numFmtId="4" fontId="32" fillId="25" borderId="21" xfId="13" applyNumberFormat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1" fontId="33" fillId="25" borderId="13" xfId="13" applyNumberFormat="1" applyFont="1" applyFill="1" applyBorder="1" applyAlignment="1">
      <alignment horizontal="center" vertical="center" wrapText="1"/>
    </xf>
    <xf numFmtId="0" fontId="33" fillId="25" borderId="19" xfId="13" applyFont="1" applyFill="1" applyBorder="1" applyAlignment="1">
      <alignment horizontal="center" vertical="center" wrapText="1"/>
    </xf>
    <xf numFmtId="0" fontId="33" fillId="25" borderId="20" xfId="13" applyFont="1" applyFill="1" applyBorder="1" applyAlignment="1">
      <alignment horizontal="center" vertical="center" wrapText="1"/>
    </xf>
    <xf numFmtId="0" fontId="33" fillId="25" borderId="21" xfId="13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51" fillId="0" borderId="0" xfId="1" applyFont="1" applyFill="1" applyAlignment="1">
      <alignment horizontal="center" wrapText="1"/>
    </xf>
    <xf numFmtId="0" fontId="51" fillId="0" borderId="0" xfId="1" applyNumberFormat="1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 horizontal="left" vertical="center" wrapText="1"/>
    </xf>
    <xf numFmtId="0" fontId="50" fillId="25" borderId="0" xfId="0" applyNumberFormat="1" applyFont="1" applyFill="1" applyBorder="1" applyAlignment="1">
      <alignment horizontal="left" vertical="center"/>
    </xf>
    <xf numFmtId="1" fontId="34" fillId="25" borderId="0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/>
    </xf>
    <xf numFmtId="0" fontId="54" fillId="26" borderId="30" xfId="0" applyFont="1" applyFill="1" applyBorder="1" applyAlignment="1">
      <alignment horizontal="center" vertical="center" wrapText="1"/>
    </xf>
    <xf numFmtId="0" fontId="54" fillId="26" borderId="31" xfId="0" applyFont="1" applyFill="1" applyBorder="1" applyAlignment="1">
      <alignment horizontal="center" vertical="center" wrapText="1"/>
    </xf>
    <xf numFmtId="0" fontId="54" fillId="26" borderId="32" xfId="0" applyFont="1" applyFill="1" applyBorder="1" applyAlignment="1">
      <alignment horizontal="center" vertical="center" wrapText="1"/>
    </xf>
  </cellXfs>
  <cellStyles count="22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7"/>
    <cellStyle name="Excel Built-in Normal 2" xfId="47"/>
    <cellStyle name="Explanatory Text" xfId="48"/>
    <cellStyle name="Good" xfId="49"/>
    <cellStyle name="Heading" xfId="8"/>
    <cellStyle name="Heading 1" xfId="50"/>
    <cellStyle name="Heading 2" xfId="51"/>
    <cellStyle name="Heading 3" xfId="52"/>
    <cellStyle name="Heading 4" xfId="53"/>
    <cellStyle name="Heading1" xfId="9"/>
    <cellStyle name="Input" xfId="54"/>
    <cellStyle name="Linked Cell" xfId="55"/>
    <cellStyle name="Neutral" xfId="56"/>
    <cellStyle name="Note" xfId="57"/>
    <cellStyle name="Note 2" xfId="58"/>
    <cellStyle name="Output" xfId="59"/>
    <cellStyle name="Result" xfId="10"/>
    <cellStyle name="Result2" xfId="11"/>
    <cellStyle name="Title" xfId="61"/>
    <cellStyle name="Total" xfId="62"/>
    <cellStyle name="Warning Text" xfId="63"/>
    <cellStyle name="Денежный 2" xfId="3"/>
    <cellStyle name="Денежный 2 2" xfId="65"/>
    <cellStyle name="Денежный 2 3" xfId="66"/>
    <cellStyle name="Денежный 2 4" xfId="64"/>
    <cellStyle name="Денежный 2 5" xfId="60"/>
    <cellStyle name="Денежный 2 6" xfId="218"/>
    <cellStyle name="Денежный 3" xfId="67"/>
    <cellStyle name="Обычный" xfId="0" builtinId="0"/>
    <cellStyle name="Обычный 10" xfId="68"/>
    <cellStyle name="Обычный 10 2" xfId="69"/>
    <cellStyle name="Обычный 10 2 2" xfId="70"/>
    <cellStyle name="Обычный 10 2 3" xfId="71"/>
    <cellStyle name="Обычный 10 3" xfId="72"/>
    <cellStyle name="Обычный 10 4" xfId="73"/>
    <cellStyle name="Обычный 11" xfId="74"/>
    <cellStyle name="Обычный 11 2" xfId="75"/>
    <cellStyle name="Обычный 11 2 2" xfId="76"/>
    <cellStyle name="Обычный 11 2 3" xfId="77"/>
    <cellStyle name="Обычный 11 3" xfId="78"/>
    <cellStyle name="Обычный 11 4" xfId="79"/>
    <cellStyle name="Обычный 12" xfId="80"/>
    <cellStyle name="Обычный 12 2" xfId="81"/>
    <cellStyle name="Обычный 12 2 2" xfId="82"/>
    <cellStyle name="Обычный 12 2 3" xfId="83"/>
    <cellStyle name="Обычный 12 3" xfId="84"/>
    <cellStyle name="Обычный 12 4" xfId="85"/>
    <cellStyle name="Обычный 13" xfId="86"/>
    <cellStyle name="Обычный 13 2" xfId="87"/>
    <cellStyle name="Обычный 13 3" xfId="88"/>
    <cellStyle name="Обычный 14" xfId="89"/>
    <cellStyle name="Обычный 14 2" xfId="90"/>
    <cellStyle name="Обычный 14 3" xfId="91"/>
    <cellStyle name="Обычный 15" xfId="92"/>
    <cellStyle name="Обычный 15 2" xfId="93"/>
    <cellStyle name="Обычный 15 3" xfId="94"/>
    <cellStyle name="Обычный 16" xfId="95"/>
    <cellStyle name="Обычный 16 2" xfId="96"/>
    <cellStyle name="Обычный 16 3" xfId="97"/>
    <cellStyle name="Обычный 17" xfId="98"/>
    <cellStyle name="Обычный 17 2" xfId="99"/>
    <cellStyle name="Обычный 17 3" xfId="100"/>
    <cellStyle name="Обычный 18" xfId="19"/>
    <cellStyle name="Обычный 19" xfId="14"/>
    <cellStyle name="Обычный 19 2" xfId="216"/>
    <cellStyle name="Обычный 2" xfId="2"/>
    <cellStyle name="Обычный 2 10" xfId="102"/>
    <cellStyle name="Обычный 2 10 2" xfId="103"/>
    <cellStyle name="Обычный 2 10 3" xfId="104"/>
    <cellStyle name="Обычный 2 11" xfId="105"/>
    <cellStyle name="Обычный 2 11 2" xfId="106"/>
    <cellStyle name="Обычный 2 11 3" xfId="107"/>
    <cellStyle name="Обычный 2 12" xfId="108"/>
    <cellStyle name="Обычный 2 12 2" xfId="109"/>
    <cellStyle name="Обычный 2 12 3" xfId="110"/>
    <cellStyle name="Обычный 2 13" xfId="111"/>
    <cellStyle name="Обычный 2 14" xfId="112"/>
    <cellStyle name="Обычный 2 15" xfId="101"/>
    <cellStyle name="Обычный 2 16" xfId="217"/>
    <cellStyle name="Обычный 2 17" xfId="16"/>
    <cellStyle name="Обычный 2 2" xfId="6"/>
    <cellStyle name="Обычный 2 2 2" xfId="114"/>
    <cellStyle name="Обычный 2 2 3" xfId="115"/>
    <cellStyle name="Обычный 2 2 4" xfId="113"/>
    <cellStyle name="Обычный 2 3" xfId="15"/>
    <cellStyle name="Обычный 2 3 2" xfId="117"/>
    <cellStyle name="Обычный 2 3 3" xfId="118"/>
    <cellStyle name="Обычный 2 3 4" xfId="116"/>
    <cellStyle name="Обычный 2 4" xfId="119"/>
    <cellStyle name="Обычный 2 4 2" xfId="120"/>
    <cellStyle name="Обычный 2 4 3" xfId="121"/>
    <cellStyle name="Обычный 2 5" xfId="122"/>
    <cellStyle name="Обычный 2 5 2" xfId="123"/>
    <cellStyle name="Обычный 2 5 3" xfId="124"/>
    <cellStyle name="Обычный 2 6" xfId="125"/>
    <cellStyle name="Обычный 2 6 2" xfId="126"/>
    <cellStyle name="Обычный 2 6 3" xfId="127"/>
    <cellStyle name="Обычный 2 7" xfId="128"/>
    <cellStyle name="Обычный 2 7 2" xfId="129"/>
    <cellStyle name="Обычный 2 7 3" xfId="130"/>
    <cellStyle name="Обычный 2 8" xfId="131"/>
    <cellStyle name="Обычный 2 8 2" xfId="132"/>
    <cellStyle name="Обычный 2 8 3" xfId="133"/>
    <cellStyle name="Обычный 2 9" xfId="134"/>
    <cellStyle name="Обычный 2 9 2" xfId="135"/>
    <cellStyle name="Обычный 2 9 3" xfId="136"/>
    <cellStyle name="Обычный 2_Свод выполнение 22-28 февр 2010" xfId="137"/>
    <cellStyle name="Обычный 20" xfId="221"/>
    <cellStyle name="Обычный 21" xfId="223"/>
    <cellStyle name="Обычный 22" xfId="222"/>
    <cellStyle name="Обычный 3" xfId="5"/>
    <cellStyle name="Обычный 3 2" xfId="13"/>
    <cellStyle name="Обычный 3 2 2" xfId="139"/>
    <cellStyle name="Обычный 3 2 3" xfId="138"/>
    <cellStyle name="Обычный 3 3" xfId="140"/>
    <cellStyle name="Обычный 3 4" xfId="141"/>
    <cellStyle name="Обычный 3 5" xfId="18"/>
    <cellStyle name="Обычный 3 6" xfId="219"/>
    <cellStyle name="Обычный 3 7" xfId="17"/>
    <cellStyle name="Обычный 3_6-СВОД-ОТЧЕТ" xfId="142"/>
    <cellStyle name="Обычный 4" xfId="12"/>
    <cellStyle name="Обычный 4 2" xfId="144"/>
    <cellStyle name="Обычный 4 2 2" xfId="145"/>
    <cellStyle name="Обычный 4 2 3" xfId="146"/>
    <cellStyle name="Обычный 4 3" xfId="147"/>
    <cellStyle name="Обычный 4 4" xfId="148"/>
    <cellStyle name="Обычный 4 5" xfId="143"/>
    <cellStyle name="Обычный 4 6" xfId="214"/>
    <cellStyle name="Обычный 4 7" xfId="220"/>
    <cellStyle name="Обычный 4_Отчет в ДКР по инвалидам 2009- 2010 отпр 15-02-09" xfId="149"/>
    <cellStyle name="Обычный 5" xfId="1"/>
    <cellStyle name="Обычный 5 2" xfId="150"/>
    <cellStyle name="Обычный 5 2 2" xfId="151"/>
    <cellStyle name="Обычный 5 2 3" xfId="152"/>
    <cellStyle name="Обычный 5 3" xfId="153"/>
    <cellStyle name="Обычный 5 4" xfId="154"/>
    <cellStyle name="Обычный 6" xfId="155"/>
    <cellStyle name="Обычный 6 2" xfId="156"/>
    <cellStyle name="Обычный 6 2 2" xfId="157"/>
    <cellStyle name="Обычный 6 2 3" xfId="158"/>
    <cellStyle name="Обычный 6 3" xfId="159"/>
    <cellStyle name="Обычный 6 4" xfId="160"/>
    <cellStyle name="Обычный 7" xfId="161"/>
    <cellStyle name="Обычный 7 2" xfId="162"/>
    <cellStyle name="Обычный 7 2 2" xfId="163"/>
    <cellStyle name="Обычный 7 2 3" xfId="164"/>
    <cellStyle name="Обычный 7 3" xfId="165"/>
    <cellStyle name="Обычный 7 4" xfId="166"/>
    <cellStyle name="Обычный 8" xfId="167"/>
    <cellStyle name="Обычный 8 2" xfId="168"/>
    <cellStyle name="Обычный 8 2 2" xfId="169"/>
    <cellStyle name="Обычный 8 2 3" xfId="170"/>
    <cellStyle name="Обычный 8 3" xfId="171"/>
    <cellStyle name="Обычный 8 4" xfId="172"/>
    <cellStyle name="Обычный 9" xfId="173"/>
    <cellStyle name="Обычный 9 2" xfId="174"/>
    <cellStyle name="Обычный 9 2 2" xfId="175"/>
    <cellStyle name="Обычный 9 2 3" xfId="176"/>
    <cellStyle name="Обычный 9 3" xfId="177"/>
    <cellStyle name="Обычный 9 4" xfId="178"/>
    <cellStyle name="Обычный 9_Финансирование работ капитального ремонта 2009г. ЦАО" xfId="179"/>
    <cellStyle name="Финансовый 10" xfId="180"/>
    <cellStyle name="Финансовый 10 2" xfId="181"/>
    <cellStyle name="Финансовый 10 3" xfId="182"/>
    <cellStyle name="Финансовый 11" xfId="183"/>
    <cellStyle name="Финансовый 11 2" xfId="184"/>
    <cellStyle name="Финансовый 11 3" xfId="185"/>
    <cellStyle name="Финансовый 12" xfId="186"/>
    <cellStyle name="Финансовый 12 2" xfId="187"/>
    <cellStyle name="Финансовый 12 3" xfId="188"/>
    <cellStyle name="Финансовый 13" xfId="189"/>
    <cellStyle name="Финансовый 2" xfId="4"/>
    <cellStyle name="Финансовый 2 2" xfId="190"/>
    <cellStyle name="Финансовый 2 3" xfId="191"/>
    <cellStyle name="Финансовый 2 4" xfId="215"/>
    <cellStyle name="Финансовый 3" xfId="192"/>
    <cellStyle name="Финансовый 3 2" xfId="193"/>
    <cellStyle name="Финансовый 3 3" xfId="194"/>
    <cellStyle name="Финансовый 4" xfId="195"/>
    <cellStyle name="Финансовый 4 2" xfId="196"/>
    <cellStyle name="Финансовый 4 3" xfId="197"/>
    <cellStyle name="Финансовый 5" xfId="198"/>
    <cellStyle name="Финансовый 5 2" xfId="199"/>
    <cellStyle name="Финансовый 5 3" xfId="200"/>
    <cellStyle name="Финансовый 6" xfId="201"/>
    <cellStyle name="Финансовый 6 2" xfId="202"/>
    <cellStyle name="Финансовый 6 3" xfId="203"/>
    <cellStyle name="Финансовый 7" xfId="204"/>
    <cellStyle name="Финансовый 7 2" xfId="205"/>
    <cellStyle name="Финансовый 7 3" xfId="206"/>
    <cellStyle name="Финансовый 8" xfId="207"/>
    <cellStyle name="Финансовый 8 2" xfId="208"/>
    <cellStyle name="Финансовый 8 3" xfId="209"/>
    <cellStyle name="Финансовый 9" xfId="210"/>
    <cellStyle name="Финансовый 9 2" xfId="211"/>
    <cellStyle name="Финансовый 9 3" xfId="212"/>
    <cellStyle name="Хороший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topLeftCell="A14" zoomScale="60" zoomScaleNormal="70" workbookViewId="0">
      <pane ySplit="12" topLeftCell="A26" activePane="bottomLeft" state="frozen"/>
      <selection activeCell="A14" sqref="A14"/>
      <selection pane="bottomLeft" activeCell="M18" sqref="M18"/>
    </sheetView>
  </sheetViews>
  <sheetFormatPr defaultRowHeight="15.75" x14ac:dyDescent="0.25"/>
  <cols>
    <col min="1" max="1" width="6.5703125" style="2" customWidth="1"/>
    <col min="2" max="2" width="27.5703125" style="13" customWidth="1"/>
    <col min="3" max="3" width="17.28515625" style="13" customWidth="1"/>
    <col min="4" max="4" width="20.5703125" style="13" customWidth="1"/>
    <col min="5" max="5" width="13.28515625" style="14" customWidth="1"/>
    <col min="6" max="6" width="13.85546875" style="14" customWidth="1"/>
    <col min="7" max="7" width="13.5703125" style="14" customWidth="1"/>
    <col min="8" max="8" width="15.5703125" style="14" customWidth="1"/>
    <col min="9" max="9" width="16.140625" style="14" customWidth="1"/>
    <col min="10" max="10" width="14.5703125" style="14" customWidth="1"/>
    <col min="11" max="11" width="15" style="14" customWidth="1"/>
    <col min="12" max="12" width="12.5703125" style="14" customWidth="1"/>
    <col min="13" max="13" width="15.5703125" style="14" customWidth="1"/>
    <col min="14" max="14" width="14.85546875" style="14" customWidth="1"/>
    <col min="15" max="15" width="18" style="15" customWidth="1"/>
    <col min="16" max="16" width="13.28515625" style="13" customWidth="1"/>
    <col min="17" max="17" width="23.140625" style="13" customWidth="1"/>
    <col min="18" max="18" width="21.28515625" style="13" customWidth="1"/>
    <col min="19" max="19" width="18.140625" style="14" customWidth="1"/>
  </cols>
  <sheetData>
    <row r="1" spans="1:22" hidden="1" x14ac:dyDescent="0.25"/>
    <row r="2" spans="1:22" hidden="1" x14ac:dyDescent="0.25"/>
    <row r="3" spans="1:22" ht="20.25" hidden="1" x14ac:dyDescent="0.3">
      <c r="A3" s="6" t="s">
        <v>19</v>
      </c>
      <c r="B3" s="37"/>
      <c r="C3" s="24"/>
      <c r="D3" s="24"/>
      <c r="N3" s="31" t="s">
        <v>17</v>
      </c>
      <c r="O3" s="25"/>
      <c r="P3" s="24"/>
      <c r="Q3" s="24"/>
      <c r="R3" s="24"/>
      <c r="S3" s="24"/>
    </row>
    <row r="4" spans="1:22" ht="20.25" hidden="1" x14ac:dyDescent="0.25">
      <c r="A4" s="7" t="s">
        <v>20</v>
      </c>
      <c r="B4" s="32"/>
      <c r="C4" s="24"/>
      <c r="D4" s="24"/>
      <c r="N4" s="38" t="s">
        <v>18</v>
      </c>
      <c r="O4" s="33"/>
      <c r="P4" s="33"/>
      <c r="Q4" s="33"/>
      <c r="R4" s="33"/>
      <c r="S4" s="24"/>
    </row>
    <row r="5" spans="1:22" ht="20.25" hidden="1" x14ac:dyDescent="0.25">
      <c r="A5" s="8" t="s">
        <v>21</v>
      </c>
      <c r="B5" s="25"/>
      <c r="C5" s="24"/>
      <c r="D5" s="24"/>
      <c r="N5" s="34" t="s">
        <v>26</v>
      </c>
      <c r="O5" s="35"/>
      <c r="P5" s="35"/>
      <c r="Q5" s="35"/>
      <c r="R5" s="35"/>
      <c r="S5" s="24"/>
    </row>
    <row r="6" spans="1:22" ht="20.25" hidden="1" x14ac:dyDescent="0.25">
      <c r="A6" s="4" t="s">
        <v>22</v>
      </c>
      <c r="B6" s="25"/>
      <c r="C6" s="24"/>
      <c r="D6" s="24"/>
      <c r="N6" s="36" t="s">
        <v>25</v>
      </c>
      <c r="O6" s="39"/>
      <c r="P6" s="39"/>
      <c r="Q6" s="39"/>
      <c r="R6" s="39"/>
      <c r="S6" s="24"/>
    </row>
    <row r="7" spans="1:22" ht="20.25" hidden="1" x14ac:dyDescent="0.25">
      <c r="A7" s="5" t="s">
        <v>24</v>
      </c>
      <c r="B7" s="24"/>
      <c r="C7" s="24"/>
      <c r="D7" s="24"/>
    </row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t="34.5" hidden="1" customHeight="1" x14ac:dyDescent="0.25">
      <c r="A13" s="100" t="s">
        <v>23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"/>
      <c r="U13" s="1"/>
    </row>
    <row r="14" spans="1:22" ht="34.5" customHeight="1" x14ac:dyDescent="0.25">
      <c r="A14" s="18"/>
      <c r="B14" s="26"/>
      <c r="C14" s="26"/>
      <c r="D14" s="26"/>
      <c r="E14" s="26"/>
      <c r="F14" s="26"/>
      <c r="G14" s="26"/>
      <c r="H14" s="41"/>
      <c r="I14" s="26"/>
      <c r="J14" s="26"/>
      <c r="K14" s="26"/>
      <c r="L14" s="26"/>
      <c r="M14" s="41"/>
      <c r="N14" s="26"/>
      <c r="O14" s="26"/>
      <c r="P14" s="26"/>
      <c r="Q14" s="26"/>
      <c r="R14" s="26"/>
      <c r="S14" s="26"/>
      <c r="T14" s="1"/>
      <c r="U14" s="1"/>
    </row>
    <row r="15" spans="1:22" ht="34.5" customHeight="1" x14ac:dyDescent="0.25">
      <c r="A15" s="18"/>
      <c r="B15" s="42" t="s">
        <v>72</v>
      </c>
      <c r="C15" s="42"/>
      <c r="D15" s="43"/>
      <c r="E15" s="62"/>
      <c r="F15" s="44"/>
      <c r="G15" s="44"/>
      <c r="H15" s="44"/>
      <c r="I15" s="44"/>
      <c r="J15" s="44"/>
      <c r="K15" s="44"/>
      <c r="L15" s="44"/>
      <c r="M15" s="44"/>
      <c r="N15" s="44"/>
      <c r="O15" s="50" t="s">
        <v>73</v>
      </c>
      <c r="P15" s="50"/>
      <c r="Q15" s="50"/>
      <c r="R15" s="50"/>
      <c r="S15" s="43"/>
      <c r="T15" s="44"/>
      <c r="U15" s="44"/>
      <c r="V15" s="44"/>
    </row>
    <row r="16" spans="1:22" ht="71.25" customHeight="1" x14ac:dyDescent="0.25">
      <c r="A16" s="19"/>
      <c r="B16" s="109" t="s">
        <v>74</v>
      </c>
      <c r="C16" s="109"/>
      <c r="D16" s="109"/>
      <c r="E16" s="62"/>
      <c r="F16" s="44"/>
      <c r="G16" s="44"/>
      <c r="H16" s="44"/>
      <c r="I16" s="44"/>
      <c r="J16" s="44"/>
      <c r="K16" s="44"/>
      <c r="L16" s="44"/>
      <c r="M16" s="44"/>
      <c r="N16" s="44"/>
      <c r="O16" s="106" t="s">
        <v>75</v>
      </c>
      <c r="P16" s="106"/>
      <c r="Q16" s="106"/>
      <c r="R16" s="106"/>
      <c r="S16" s="106"/>
      <c r="T16" s="48"/>
      <c r="U16" s="48"/>
      <c r="V16" s="48"/>
    </row>
    <row r="17" spans="1:22" ht="34.5" customHeight="1" x14ac:dyDescent="0.25">
      <c r="A17" s="40"/>
      <c r="B17" s="45"/>
      <c r="C17" s="45"/>
      <c r="D17" s="45"/>
      <c r="E17" s="6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8"/>
      <c r="Q17" s="48"/>
      <c r="R17" s="48"/>
      <c r="S17" s="48"/>
      <c r="T17" s="48"/>
      <c r="U17" s="48"/>
      <c r="V17" s="48"/>
    </row>
    <row r="18" spans="1:22" ht="55.5" customHeight="1" x14ac:dyDescent="0.25">
      <c r="A18" s="18"/>
      <c r="B18" s="110" t="s">
        <v>76</v>
      </c>
      <c r="C18" s="110"/>
      <c r="D18" s="110"/>
      <c r="E18" s="6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9" t="s">
        <v>77</v>
      </c>
      <c r="Q18" s="49"/>
      <c r="R18" s="49"/>
      <c r="S18" s="49"/>
      <c r="T18" s="49"/>
      <c r="U18" s="44"/>
      <c r="V18" s="44"/>
    </row>
    <row r="19" spans="1:22" ht="36" customHeight="1" x14ac:dyDescent="0.25">
      <c r="A19" s="40"/>
      <c r="B19" s="107" t="s">
        <v>87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46"/>
    </row>
    <row r="20" spans="1:22" ht="21" customHeight="1" x14ac:dyDescent="0.3">
      <c r="A20" s="4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47"/>
    </row>
    <row r="21" spans="1:22" ht="38.25" customHeight="1" x14ac:dyDescent="0.25">
      <c r="A21" s="40"/>
      <c r="B21" s="108" t="s">
        <v>88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20.25" thickBot="1" x14ac:dyDescent="0.3">
      <c r="O22" s="111"/>
      <c r="P22" s="111"/>
      <c r="Q22" s="111"/>
      <c r="R22" s="111"/>
      <c r="S22" s="111"/>
    </row>
    <row r="23" spans="1:22" ht="21" customHeight="1" thickBot="1" x14ac:dyDescent="0.3">
      <c r="A23" s="105" t="s">
        <v>0</v>
      </c>
      <c r="B23" s="97" t="s">
        <v>1</v>
      </c>
      <c r="C23" s="97" t="s">
        <v>2</v>
      </c>
      <c r="D23" s="97"/>
      <c r="E23" s="95" t="s">
        <v>3</v>
      </c>
      <c r="F23" s="95"/>
      <c r="G23" s="95"/>
      <c r="H23" s="95"/>
      <c r="I23" s="95"/>
      <c r="J23" s="95" t="s">
        <v>4</v>
      </c>
      <c r="K23" s="95"/>
      <c r="L23" s="95"/>
      <c r="M23" s="95"/>
      <c r="N23" s="95"/>
      <c r="O23" s="101" t="s">
        <v>5</v>
      </c>
      <c r="P23" s="97" t="s">
        <v>6</v>
      </c>
      <c r="Q23" s="102" t="s">
        <v>28</v>
      </c>
      <c r="R23" s="102" t="s">
        <v>29</v>
      </c>
      <c r="S23" s="95" t="s">
        <v>27</v>
      </c>
    </row>
    <row r="24" spans="1:22" ht="15" customHeight="1" thickBot="1" x14ac:dyDescent="0.3">
      <c r="A24" s="105"/>
      <c r="B24" s="97"/>
      <c r="C24" s="97" t="s">
        <v>7</v>
      </c>
      <c r="D24" s="97" t="s">
        <v>8</v>
      </c>
      <c r="E24" s="96" t="s">
        <v>9</v>
      </c>
      <c r="F24" s="96" t="s">
        <v>10</v>
      </c>
      <c r="G24" s="96" t="s">
        <v>11</v>
      </c>
      <c r="H24" s="98" t="s">
        <v>80</v>
      </c>
      <c r="I24" s="95" t="s">
        <v>13</v>
      </c>
      <c r="J24" s="96" t="s">
        <v>9</v>
      </c>
      <c r="K24" s="96" t="s">
        <v>10</v>
      </c>
      <c r="L24" s="96" t="s">
        <v>11</v>
      </c>
      <c r="M24" s="98" t="s">
        <v>80</v>
      </c>
      <c r="N24" s="95" t="s">
        <v>12</v>
      </c>
      <c r="O24" s="101"/>
      <c r="P24" s="97"/>
      <c r="Q24" s="103"/>
      <c r="R24" s="103"/>
      <c r="S24" s="95"/>
    </row>
    <row r="25" spans="1:22" ht="54" customHeight="1" thickBot="1" x14ac:dyDescent="0.3">
      <c r="A25" s="105"/>
      <c r="B25" s="97"/>
      <c r="C25" s="97"/>
      <c r="D25" s="97"/>
      <c r="E25" s="96"/>
      <c r="F25" s="96"/>
      <c r="G25" s="96"/>
      <c r="H25" s="99"/>
      <c r="I25" s="95"/>
      <c r="J25" s="96"/>
      <c r="K25" s="96"/>
      <c r="L25" s="96"/>
      <c r="M25" s="99"/>
      <c r="N25" s="95"/>
      <c r="O25" s="101"/>
      <c r="P25" s="97"/>
      <c r="Q25" s="104"/>
      <c r="R25" s="104"/>
      <c r="S25" s="95"/>
    </row>
    <row r="26" spans="1:22" ht="29.25" customHeight="1" x14ac:dyDescent="0.25">
      <c r="A26" s="92" t="s">
        <v>81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60"/>
      <c r="U26" s="61"/>
    </row>
    <row r="27" spans="1:22" ht="31.5" x14ac:dyDescent="0.25">
      <c r="A27" s="10">
        <v>1</v>
      </c>
      <c r="B27" s="29" t="s">
        <v>86</v>
      </c>
      <c r="C27" s="9" t="s">
        <v>16</v>
      </c>
      <c r="D27" s="11" t="s">
        <v>15</v>
      </c>
      <c r="E27" s="90">
        <v>0</v>
      </c>
      <c r="F27" s="90">
        <v>1605.7</v>
      </c>
      <c r="G27" s="90">
        <v>0</v>
      </c>
      <c r="H27" s="52">
        <v>0</v>
      </c>
      <c r="I27" s="52">
        <v>1605.7</v>
      </c>
      <c r="J27" s="30">
        <f t="shared" ref="J27" si="0">E27</f>
        <v>0</v>
      </c>
      <c r="K27" s="3">
        <v>2114</v>
      </c>
      <c r="L27" s="3">
        <v>0</v>
      </c>
      <c r="M27" s="53">
        <v>0</v>
      </c>
      <c r="N27" s="30">
        <v>2114</v>
      </c>
      <c r="O27" s="12"/>
      <c r="P27" s="17" t="s">
        <v>14</v>
      </c>
      <c r="Q27" s="20">
        <f t="shared" ref="Q27" si="1">S27</f>
        <v>5707800</v>
      </c>
      <c r="R27" s="20">
        <v>0</v>
      </c>
      <c r="S27" s="21">
        <f>N27*2700</f>
        <v>5707800</v>
      </c>
      <c r="T27" s="84"/>
    </row>
    <row r="28" spans="1:22" ht="31.5" x14ac:dyDescent="0.25">
      <c r="A28" s="85">
        <v>2</v>
      </c>
      <c r="B28" s="86" t="s">
        <v>83</v>
      </c>
      <c r="C28" s="9" t="s">
        <v>84</v>
      </c>
      <c r="D28" s="11" t="s">
        <v>85</v>
      </c>
      <c r="E28" s="30">
        <v>5771</v>
      </c>
      <c r="F28" s="30">
        <v>225.4</v>
      </c>
      <c r="G28" s="30">
        <v>207</v>
      </c>
      <c r="H28" s="88">
        <v>0</v>
      </c>
      <c r="I28" s="22">
        <f>E28+F28+G28</f>
        <v>6203.4</v>
      </c>
      <c r="J28" s="87">
        <v>125</v>
      </c>
      <c r="K28" s="3">
        <v>0</v>
      </c>
      <c r="L28" s="3">
        <v>0</v>
      </c>
      <c r="M28" s="3">
        <v>0</v>
      </c>
      <c r="N28" s="87">
        <v>125</v>
      </c>
      <c r="O28" s="12"/>
      <c r="P28" s="17" t="s">
        <v>14</v>
      </c>
      <c r="Q28" s="20"/>
      <c r="R28" s="20">
        <v>150000</v>
      </c>
      <c r="S28" s="21">
        <v>150000</v>
      </c>
      <c r="T28" s="89"/>
    </row>
    <row r="29" spans="1:22" ht="26.25" customHeight="1" x14ac:dyDescent="0.25">
      <c r="A29" s="91" t="s">
        <v>82</v>
      </c>
      <c r="B29" s="91"/>
      <c r="C29" s="91"/>
      <c r="D29" s="91"/>
      <c r="E29" s="83">
        <f t="shared" ref="E29" si="2">E27+E28</f>
        <v>5771</v>
      </c>
      <c r="F29" s="83">
        <f t="shared" ref="F29" si="3">F27+F28</f>
        <v>1831.1000000000001</v>
      </c>
      <c r="G29" s="83">
        <f t="shared" ref="G29" si="4">G27+G28</f>
        <v>207</v>
      </c>
      <c r="H29" s="83">
        <f t="shared" ref="H29" si="5">H27+H28</f>
        <v>0</v>
      </c>
      <c r="I29" s="83">
        <f t="shared" ref="I29" si="6">I27+I28</f>
        <v>7809.0999999999995</v>
      </c>
      <c r="J29" s="83">
        <f t="shared" ref="J29" si="7">J27+J28</f>
        <v>125</v>
      </c>
      <c r="K29" s="83">
        <f t="shared" ref="K29" si="8">K27+K28</f>
        <v>2114</v>
      </c>
      <c r="L29" s="83">
        <f t="shared" ref="L29" si="9">L27+L28</f>
        <v>0</v>
      </c>
      <c r="M29" s="83">
        <f t="shared" ref="M29" si="10">M27+M28</f>
        <v>0</v>
      </c>
      <c r="N29" s="83">
        <f t="shared" ref="N29" si="11">N27+N28</f>
        <v>2239</v>
      </c>
      <c r="O29" s="83">
        <f t="shared" ref="O29" si="12">O27+O28</f>
        <v>0</v>
      </c>
      <c r="P29" s="83">
        <v>0</v>
      </c>
      <c r="Q29" s="83">
        <f t="shared" ref="Q29" si="13">Q27+Q28</f>
        <v>5707800</v>
      </c>
      <c r="R29" s="83">
        <f t="shared" ref="R29" si="14">R27+R28</f>
        <v>150000</v>
      </c>
      <c r="S29" s="83">
        <f>S27+S28</f>
        <v>5857800</v>
      </c>
    </row>
    <row r="30" spans="1:22" x14ac:dyDescent="0.25">
      <c r="A30" s="54"/>
      <c r="B30" s="55"/>
      <c r="C30" s="55"/>
      <c r="D30" s="55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6"/>
      <c r="P30" s="55"/>
      <c r="Q30" s="55"/>
      <c r="R30" s="55"/>
      <c r="S30" s="51"/>
    </row>
    <row r="31" spans="1:22" x14ac:dyDescent="0.25">
      <c r="A31" s="54"/>
      <c r="B31" s="55"/>
      <c r="C31" s="55"/>
      <c r="D31" s="5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6"/>
      <c r="P31" s="55"/>
      <c r="Q31" s="57"/>
      <c r="R31" s="58"/>
      <c r="S31" s="59"/>
    </row>
    <row r="32" spans="1:22" x14ac:dyDescent="0.25">
      <c r="A32" s="54"/>
      <c r="B32" s="55"/>
      <c r="C32" s="55"/>
      <c r="D32" s="5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6"/>
      <c r="P32" s="55"/>
      <c r="Q32" s="55"/>
      <c r="R32" s="55"/>
      <c r="S32" s="51"/>
    </row>
    <row r="33" spans="1:19" x14ac:dyDescent="0.25">
      <c r="A33" s="54"/>
      <c r="B33" s="55"/>
      <c r="C33" s="55"/>
      <c r="D33" s="55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6"/>
      <c r="P33" s="55"/>
      <c r="Q33" s="55"/>
      <c r="R33" s="55"/>
      <c r="S33" s="51"/>
    </row>
    <row r="34" spans="1:19" x14ac:dyDescent="0.25">
      <c r="A34" s="54"/>
      <c r="B34" s="55"/>
      <c r="C34" s="55"/>
      <c r="D34" s="5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6"/>
      <c r="P34" s="55"/>
      <c r="Q34" s="55"/>
      <c r="R34" s="55"/>
      <c r="S34" s="51"/>
    </row>
    <row r="35" spans="1:19" x14ac:dyDescent="0.25">
      <c r="A35" s="54"/>
      <c r="B35" s="55"/>
      <c r="C35" s="55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6"/>
      <c r="P35" s="55"/>
      <c r="Q35" s="55"/>
      <c r="R35" s="55"/>
      <c r="S35" s="51"/>
    </row>
  </sheetData>
  <mergeCells count="31">
    <mergeCell ref="B21:V21"/>
    <mergeCell ref="B16:D16"/>
    <mergeCell ref="B18:D18"/>
    <mergeCell ref="O22:S22"/>
    <mergeCell ref="A13:S13"/>
    <mergeCell ref="P23:P25"/>
    <mergeCell ref="S23:S25"/>
    <mergeCell ref="E23:I23"/>
    <mergeCell ref="E24:E25"/>
    <mergeCell ref="F24:F25"/>
    <mergeCell ref="G24:G25"/>
    <mergeCell ref="I24:I25"/>
    <mergeCell ref="O23:O25"/>
    <mergeCell ref="Q23:Q25"/>
    <mergeCell ref="R23:R25"/>
    <mergeCell ref="A23:A25"/>
    <mergeCell ref="B23:B25"/>
    <mergeCell ref="C23:D23"/>
    <mergeCell ref="O16:S16"/>
    <mergeCell ref="B19:U20"/>
    <mergeCell ref="A29:D29"/>
    <mergeCell ref="A26:S26"/>
    <mergeCell ref="J23:N23"/>
    <mergeCell ref="L24:L25"/>
    <mergeCell ref="N24:N25"/>
    <mergeCell ref="C24:C25"/>
    <mergeCell ref="D24:D25"/>
    <mergeCell ref="J24:J25"/>
    <mergeCell ref="K24:K25"/>
    <mergeCell ref="H24:H25"/>
    <mergeCell ref="M24:M2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34" workbookViewId="0">
      <selection activeCell="A13" sqref="A13:A53"/>
    </sheetView>
  </sheetViews>
  <sheetFormatPr defaultRowHeight="15" x14ac:dyDescent="0.25"/>
  <cols>
    <col min="1" max="1" width="6" customWidth="1"/>
    <col min="2" max="2" width="20.5703125" customWidth="1"/>
    <col min="3" max="4" width="18.85546875" customWidth="1"/>
    <col min="5" max="5" width="14.7109375" customWidth="1"/>
    <col min="6" max="6" width="13.85546875" customWidth="1"/>
    <col min="7" max="7" width="12.85546875" customWidth="1"/>
    <col min="9" max="9" width="12.7109375" customWidth="1"/>
    <col min="10" max="10" width="13.28515625" customWidth="1"/>
    <col min="12" max="12" width="11.140625" customWidth="1"/>
    <col min="13" max="13" width="11.7109375" customWidth="1"/>
    <col min="14" max="14" width="12" customWidth="1"/>
    <col min="16" max="16" width="9.85546875" customWidth="1"/>
    <col min="17" max="17" width="16.7109375" customWidth="1"/>
    <col min="18" max="18" width="15.140625" customWidth="1"/>
  </cols>
  <sheetData>
    <row r="1" spans="1:21" ht="23.25" x14ac:dyDescent="0.25">
      <c r="A1" s="40"/>
      <c r="B1" s="42" t="s">
        <v>72</v>
      </c>
      <c r="C1" s="42"/>
      <c r="D1" s="43"/>
      <c r="E1" s="62"/>
      <c r="F1" s="44"/>
      <c r="G1" s="44"/>
      <c r="H1" s="44"/>
      <c r="I1" s="44"/>
      <c r="J1" s="44"/>
      <c r="K1" s="44"/>
      <c r="L1" s="44"/>
      <c r="M1" s="44"/>
      <c r="N1" s="50" t="s">
        <v>73</v>
      </c>
      <c r="O1" s="50"/>
      <c r="P1" s="50"/>
      <c r="Q1" s="50"/>
      <c r="R1" s="43"/>
      <c r="S1" s="44"/>
      <c r="T1" s="44"/>
      <c r="U1" s="44"/>
    </row>
    <row r="2" spans="1:21" ht="23.25" customHeight="1" x14ac:dyDescent="0.25">
      <c r="A2" s="40"/>
      <c r="B2" s="109" t="s">
        <v>74</v>
      </c>
      <c r="C2" s="109"/>
      <c r="D2" s="109"/>
      <c r="E2" s="62"/>
      <c r="F2" s="44"/>
      <c r="G2" s="44"/>
      <c r="H2" s="44"/>
      <c r="I2" s="44"/>
      <c r="J2" s="44"/>
      <c r="K2" s="44"/>
      <c r="L2" s="44"/>
      <c r="M2" s="44"/>
      <c r="N2" s="106" t="s">
        <v>75</v>
      </c>
      <c r="O2" s="106"/>
      <c r="P2" s="106"/>
      <c r="Q2" s="106"/>
      <c r="R2" s="106"/>
      <c r="S2" s="48"/>
      <c r="T2" s="48"/>
      <c r="U2" s="48"/>
    </row>
    <row r="3" spans="1:21" ht="23.25" x14ac:dyDescent="0.25">
      <c r="A3" s="40"/>
      <c r="B3" s="45"/>
      <c r="C3" s="45"/>
      <c r="D3" s="45"/>
      <c r="E3" s="62"/>
      <c r="F3" s="44"/>
      <c r="G3" s="44"/>
      <c r="H3" s="44"/>
      <c r="I3" s="44"/>
      <c r="J3" s="44"/>
      <c r="K3" s="44"/>
      <c r="L3" s="44"/>
      <c r="M3" s="44"/>
      <c r="N3" s="106"/>
      <c r="O3" s="106"/>
      <c r="P3" s="106"/>
      <c r="Q3" s="106"/>
      <c r="R3" s="106"/>
      <c r="S3" s="48"/>
      <c r="T3" s="48"/>
      <c r="U3" s="48"/>
    </row>
    <row r="4" spans="1:21" ht="23.25" x14ac:dyDescent="0.25">
      <c r="A4" s="40"/>
      <c r="B4" s="110" t="s">
        <v>76</v>
      </c>
      <c r="C4" s="110"/>
      <c r="D4" s="110"/>
      <c r="E4" s="62"/>
      <c r="F4" s="44"/>
      <c r="G4" s="44"/>
      <c r="H4" s="44"/>
      <c r="I4" s="44"/>
      <c r="J4" s="44"/>
      <c r="K4" s="44"/>
      <c r="L4" s="44"/>
      <c r="M4" s="44"/>
      <c r="N4" s="44"/>
      <c r="O4" s="44"/>
      <c r="P4" s="49" t="s">
        <v>77</v>
      </c>
      <c r="Q4" s="49"/>
      <c r="R4" s="49"/>
      <c r="S4" s="49"/>
      <c r="T4" s="44"/>
      <c r="U4" s="44"/>
    </row>
    <row r="5" spans="1:21" ht="23.25" x14ac:dyDescent="0.25">
      <c r="A5" s="40"/>
      <c r="B5" s="107" t="s">
        <v>79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46"/>
    </row>
    <row r="6" spans="1:21" ht="22.5" x14ac:dyDescent="0.3">
      <c r="A6" s="40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47"/>
    </row>
    <row r="7" spans="1:21" ht="22.5" x14ac:dyDescent="0.25">
      <c r="A7" s="40"/>
      <c r="B7" s="108" t="s">
        <v>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20.25" thickBot="1" x14ac:dyDescent="0.3">
      <c r="A8" s="2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11"/>
      <c r="P8" s="111"/>
      <c r="Q8" s="111"/>
      <c r="R8" s="111"/>
    </row>
    <row r="9" spans="1:21" ht="16.5" customHeight="1" thickBot="1" x14ac:dyDescent="0.3">
      <c r="A9" s="105" t="s">
        <v>0</v>
      </c>
      <c r="B9" s="97" t="s">
        <v>1</v>
      </c>
      <c r="C9" s="97" t="s">
        <v>2</v>
      </c>
      <c r="D9" s="97"/>
      <c r="E9" s="95" t="s">
        <v>3</v>
      </c>
      <c r="F9" s="95"/>
      <c r="G9" s="95"/>
      <c r="H9" s="95"/>
      <c r="I9" s="95"/>
      <c r="J9" s="95" t="s">
        <v>4</v>
      </c>
      <c r="K9" s="95"/>
      <c r="L9" s="95"/>
      <c r="M9" s="95"/>
      <c r="N9" s="95"/>
      <c r="O9" s="101" t="s">
        <v>5</v>
      </c>
      <c r="P9" s="97" t="s">
        <v>6</v>
      </c>
      <c r="Q9" s="102" t="s">
        <v>28</v>
      </c>
      <c r="R9" s="95" t="s">
        <v>27</v>
      </c>
    </row>
    <row r="10" spans="1:21" ht="15.75" customHeight="1" thickBot="1" x14ac:dyDescent="0.3">
      <c r="A10" s="105"/>
      <c r="B10" s="97"/>
      <c r="C10" s="97" t="s">
        <v>7</v>
      </c>
      <c r="D10" s="97" t="s">
        <v>8</v>
      </c>
      <c r="E10" s="96" t="s">
        <v>9</v>
      </c>
      <c r="F10" s="96" t="s">
        <v>10</v>
      </c>
      <c r="G10" s="96" t="s">
        <v>11</v>
      </c>
      <c r="H10" s="98" t="s">
        <v>80</v>
      </c>
      <c r="I10" s="95" t="s">
        <v>13</v>
      </c>
      <c r="J10" s="96" t="s">
        <v>9</v>
      </c>
      <c r="K10" s="96" t="s">
        <v>10</v>
      </c>
      <c r="L10" s="96" t="s">
        <v>11</v>
      </c>
      <c r="M10" s="98" t="s">
        <v>80</v>
      </c>
      <c r="N10" s="95" t="s">
        <v>12</v>
      </c>
      <c r="O10" s="101"/>
      <c r="P10" s="97"/>
      <c r="Q10" s="103"/>
      <c r="R10" s="95"/>
    </row>
    <row r="11" spans="1:21" ht="15.75" customHeight="1" thickBot="1" x14ac:dyDescent="0.3">
      <c r="A11" s="105"/>
      <c r="B11" s="97"/>
      <c r="C11" s="97"/>
      <c r="D11" s="97"/>
      <c r="E11" s="96"/>
      <c r="F11" s="96"/>
      <c r="G11" s="96"/>
      <c r="H11" s="99"/>
      <c r="I11" s="95"/>
      <c r="J11" s="96"/>
      <c r="K11" s="96"/>
      <c r="L11" s="96"/>
      <c r="M11" s="99"/>
      <c r="N11" s="95"/>
      <c r="O11" s="101"/>
      <c r="P11" s="97"/>
      <c r="Q11" s="104"/>
      <c r="R11" s="95"/>
    </row>
    <row r="12" spans="1:21" ht="18.75" x14ac:dyDescent="0.25">
      <c r="A12" s="92" t="s">
        <v>81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60"/>
      <c r="T12" s="61"/>
    </row>
    <row r="13" spans="1:21" x14ac:dyDescent="0.25">
      <c r="A13" s="63">
        <v>1</v>
      </c>
      <c r="B13" s="27" t="s">
        <v>30</v>
      </c>
      <c r="C13" s="64" t="s">
        <v>16</v>
      </c>
      <c r="D13" s="65" t="s">
        <v>15</v>
      </c>
      <c r="E13" s="28">
        <v>377.1</v>
      </c>
      <c r="F13" s="28">
        <v>0</v>
      </c>
      <c r="G13" s="28">
        <v>119.5</v>
      </c>
      <c r="H13" s="66">
        <v>0</v>
      </c>
      <c r="I13" s="67">
        <f t="shared" ref="I13:I53" si="0">G13+E13</f>
        <v>496.6</v>
      </c>
      <c r="J13" s="28">
        <f t="shared" ref="J13:J53" si="1">E13</f>
        <v>377.1</v>
      </c>
      <c r="K13" s="68">
        <v>0</v>
      </c>
      <c r="L13" s="68">
        <v>0</v>
      </c>
      <c r="M13" s="69">
        <v>0</v>
      </c>
      <c r="N13" s="28">
        <f t="shared" ref="N13:N53" si="2">J13</f>
        <v>377.1</v>
      </c>
      <c r="O13" s="70"/>
      <c r="P13" s="71" t="s">
        <v>14</v>
      </c>
      <c r="Q13" s="72">
        <f t="shared" ref="Q13:Q53" si="3">R13</f>
        <v>565.65</v>
      </c>
      <c r="R13" s="73">
        <f t="shared" ref="R13:R53" si="4">N13*1500/1000</f>
        <v>565.65</v>
      </c>
      <c r="S13" s="112"/>
    </row>
    <row r="14" spans="1:21" x14ac:dyDescent="0.25">
      <c r="A14" s="63">
        <v>2</v>
      </c>
      <c r="B14" s="27" t="s">
        <v>31</v>
      </c>
      <c r="C14" s="64" t="s">
        <v>16</v>
      </c>
      <c r="D14" s="65" t="s">
        <v>15</v>
      </c>
      <c r="E14" s="28">
        <v>292.10000000000002</v>
      </c>
      <c r="F14" s="28">
        <v>0</v>
      </c>
      <c r="G14" s="28">
        <v>70.5</v>
      </c>
      <c r="H14" s="66">
        <v>0</v>
      </c>
      <c r="I14" s="67">
        <f t="shared" si="0"/>
        <v>362.6</v>
      </c>
      <c r="J14" s="28">
        <f t="shared" si="1"/>
        <v>292.10000000000002</v>
      </c>
      <c r="K14" s="68">
        <v>0</v>
      </c>
      <c r="L14" s="68">
        <v>0</v>
      </c>
      <c r="M14" s="69">
        <v>0</v>
      </c>
      <c r="N14" s="28">
        <f t="shared" si="2"/>
        <v>292.10000000000002</v>
      </c>
      <c r="O14" s="70"/>
      <c r="P14" s="71" t="s">
        <v>14</v>
      </c>
      <c r="Q14" s="72">
        <f t="shared" si="3"/>
        <v>438.15000000000003</v>
      </c>
      <c r="R14" s="73">
        <f t="shared" si="4"/>
        <v>438.15000000000003</v>
      </c>
      <c r="S14" s="112"/>
    </row>
    <row r="15" spans="1:21" ht="30" x14ac:dyDescent="0.25">
      <c r="A15" s="74">
        <v>3</v>
      </c>
      <c r="B15" s="27" t="s">
        <v>32</v>
      </c>
      <c r="C15" s="64" t="s">
        <v>16</v>
      </c>
      <c r="D15" s="65" t="s">
        <v>15</v>
      </c>
      <c r="E15" s="28">
        <v>1150.8</v>
      </c>
      <c r="F15" s="28">
        <v>0</v>
      </c>
      <c r="G15" s="28">
        <v>742.7</v>
      </c>
      <c r="H15" s="66">
        <v>0</v>
      </c>
      <c r="I15" s="67">
        <f t="shared" si="0"/>
        <v>1893.5</v>
      </c>
      <c r="J15" s="28">
        <f t="shared" si="1"/>
        <v>1150.8</v>
      </c>
      <c r="K15" s="68">
        <v>0</v>
      </c>
      <c r="L15" s="68">
        <v>0</v>
      </c>
      <c r="M15" s="69">
        <v>0</v>
      </c>
      <c r="N15" s="28">
        <f t="shared" si="2"/>
        <v>1150.8</v>
      </c>
      <c r="O15" s="70"/>
      <c r="P15" s="71" t="s">
        <v>14</v>
      </c>
      <c r="Q15" s="72">
        <f t="shared" si="3"/>
        <v>1726.2</v>
      </c>
      <c r="R15" s="73">
        <f t="shared" si="4"/>
        <v>1726.2</v>
      </c>
      <c r="S15" s="112"/>
      <c r="T15" s="16"/>
    </row>
    <row r="16" spans="1:21" ht="30" x14ac:dyDescent="0.25">
      <c r="A16" s="63">
        <v>4</v>
      </c>
      <c r="B16" s="27" t="s">
        <v>33</v>
      </c>
      <c r="C16" s="64" t="s">
        <v>16</v>
      </c>
      <c r="D16" s="65" t="s">
        <v>15</v>
      </c>
      <c r="E16" s="28">
        <v>590.20000000000005</v>
      </c>
      <c r="F16" s="28">
        <v>0</v>
      </c>
      <c r="G16" s="28">
        <v>528.9</v>
      </c>
      <c r="H16" s="66">
        <v>0</v>
      </c>
      <c r="I16" s="67">
        <f t="shared" si="0"/>
        <v>1119.0999999999999</v>
      </c>
      <c r="J16" s="28">
        <f t="shared" si="1"/>
        <v>590.20000000000005</v>
      </c>
      <c r="K16" s="75">
        <v>0</v>
      </c>
      <c r="L16" s="75">
        <v>0</v>
      </c>
      <c r="M16" s="69">
        <v>0</v>
      </c>
      <c r="N16" s="28">
        <f t="shared" si="2"/>
        <v>590.20000000000005</v>
      </c>
      <c r="O16" s="76"/>
      <c r="P16" s="71" t="s">
        <v>14</v>
      </c>
      <c r="Q16" s="72">
        <f t="shared" si="3"/>
        <v>885.30000000000007</v>
      </c>
      <c r="R16" s="73">
        <f t="shared" si="4"/>
        <v>885.30000000000007</v>
      </c>
    </row>
    <row r="17" spans="1:21" x14ac:dyDescent="0.25">
      <c r="A17" s="63">
        <v>5</v>
      </c>
      <c r="B17" s="27" t="s">
        <v>34</v>
      </c>
      <c r="C17" s="64" t="s">
        <v>16</v>
      </c>
      <c r="D17" s="65" t="s">
        <v>15</v>
      </c>
      <c r="E17" s="28">
        <v>570.70000000000005</v>
      </c>
      <c r="F17" s="28">
        <v>0</v>
      </c>
      <c r="G17" s="28">
        <v>139</v>
      </c>
      <c r="H17" s="66">
        <v>0</v>
      </c>
      <c r="I17" s="67">
        <f t="shared" si="0"/>
        <v>709.7</v>
      </c>
      <c r="J17" s="28">
        <f t="shared" si="1"/>
        <v>570.70000000000005</v>
      </c>
      <c r="K17" s="75">
        <v>0</v>
      </c>
      <c r="L17" s="75">
        <v>0</v>
      </c>
      <c r="M17" s="69">
        <v>0</v>
      </c>
      <c r="N17" s="28">
        <f t="shared" si="2"/>
        <v>570.70000000000005</v>
      </c>
      <c r="O17" s="70"/>
      <c r="P17" s="71" t="s">
        <v>14</v>
      </c>
      <c r="Q17" s="72">
        <f t="shared" si="3"/>
        <v>856.05000000000007</v>
      </c>
      <c r="R17" s="73">
        <f t="shared" si="4"/>
        <v>856.05000000000007</v>
      </c>
    </row>
    <row r="18" spans="1:21" x14ac:dyDescent="0.25">
      <c r="A18" s="74">
        <v>6</v>
      </c>
      <c r="B18" s="27" t="s">
        <v>35</v>
      </c>
      <c r="C18" s="64" t="s">
        <v>16</v>
      </c>
      <c r="D18" s="65" t="s">
        <v>15</v>
      </c>
      <c r="E18" s="28">
        <v>420.2</v>
      </c>
      <c r="F18" s="28">
        <v>0</v>
      </c>
      <c r="G18" s="28">
        <v>88.9</v>
      </c>
      <c r="H18" s="66">
        <v>0</v>
      </c>
      <c r="I18" s="67">
        <f t="shared" si="0"/>
        <v>509.1</v>
      </c>
      <c r="J18" s="28">
        <f t="shared" si="1"/>
        <v>420.2</v>
      </c>
      <c r="K18" s="75">
        <v>0</v>
      </c>
      <c r="L18" s="75">
        <v>0</v>
      </c>
      <c r="M18" s="69">
        <v>0</v>
      </c>
      <c r="N18" s="28">
        <f t="shared" si="2"/>
        <v>420.2</v>
      </c>
      <c r="O18" s="70"/>
      <c r="P18" s="71" t="s">
        <v>14</v>
      </c>
      <c r="Q18" s="72">
        <f t="shared" si="3"/>
        <v>630.29999999999995</v>
      </c>
      <c r="R18" s="73">
        <f t="shared" si="4"/>
        <v>630.29999999999995</v>
      </c>
    </row>
    <row r="19" spans="1:21" x14ac:dyDescent="0.25">
      <c r="A19" s="63">
        <v>7</v>
      </c>
      <c r="B19" s="27" t="s">
        <v>36</v>
      </c>
      <c r="C19" s="64" t="s">
        <v>16</v>
      </c>
      <c r="D19" s="65" t="s">
        <v>15</v>
      </c>
      <c r="E19" s="28">
        <v>848</v>
      </c>
      <c r="F19" s="28">
        <v>0</v>
      </c>
      <c r="G19" s="28">
        <v>1008</v>
      </c>
      <c r="H19" s="66">
        <v>0</v>
      </c>
      <c r="I19" s="67">
        <f t="shared" si="0"/>
        <v>1856</v>
      </c>
      <c r="J19" s="28">
        <f t="shared" si="1"/>
        <v>848</v>
      </c>
      <c r="K19" s="68">
        <v>0</v>
      </c>
      <c r="L19" s="68">
        <v>0</v>
      </c>
      <c r="M19" s="69">
        <v>0</v>
      </c>
      <c r="N19" s="28">
        <f t="shared" si="2"/>
        <v>848</v>
      </c>
      <c r="O19" s="70"/>
      <c r="P19" s="71" t="s">
        <v>14</v>
      </c>
      <c r="Q19" s="72">
        <f t="shared" si="3"/>
        <v>1272</v>
      </c>
      <c r="R19" s="73">
        <f t="shared" si="4"/>
        <v>1272</v>
      </c>
    </row>
    <row r="20" spans="1:21" x14ac:dyDescent="0.25">
      <c r="A20" s="63">
        <v>8</v>
      </c>
      <c r="B20" s="27" t="s">
        <v>37</v>
      </c>
      <c r="C20" s="64" t="s">
        <v>16</v>
      </c>
      <c r="D20" s="65" t="s">
        <v>15</v>
      </c>
      <c r="E20" s="28">
        <v>836.5</v>
      </c>
      <c r="F20" s="28">
        <v>0</v>
      </c>
      <c r="G20" s="28">
        <v>168.4</v>
      </c>
      <c r="H20" s="66">
        <v>0</v>
      </c>
      <c r="I20" s="67">
        <f t="shared" si="0"/>
        <v>1004.9</v>
      </c>
      <c r="J20" s="28">
        <f t="shared" si="1"/>
        <v>836.5</v>
      </c>
      <c r="K20" s="68">
        <v>0</v>
      </c>
      <c r="L20" s="68">
        <v>0</v>
      </c>
      <c r="M20" s="69">
        <v>0</v>
      </c>
      <c r="N20" s="28">
        <f t="shared" si="2"/>
        <v>836.5</v>
      </c>
      <c r="O20" s="70"/>
      <c r="P20" s="71" t="s">
        <v>14</v>
      </c>
      <c r="Q20" s="72">
        <f t="shared" si="3"/>
        <v>1254.75</v>
      </c>
      <c r="R20" s="73">
        <f t="shared" si="4"/>
        <v>1254.75</v>
      </c>
    </row>
    <row r="21" spans="1:21" x14ac:dyDescent="0.25">
      <c r="A21" s="74">
        <v>9</v>
      </c>
      <c r="B21" s="27" t="s">
        <v>38</v>
      </c>
      <c r="C21" s="64" t="s">
        <v>16</v>
      </c>
      <c r="D21" s="65" t="s">
        <v>15</v>
      </c>
      <c r="E21" s="28">
        <v>516.1</v>
      </c>
      <c r="F21" s="28">
        <v>0</v>
      </c>
      <c r="G21" s="28">
        <v>105.5</v>
      </c>
      <c r="H21" s="66">
        <v>0</v>
      </c>
      <c r="I21" s="67">
        <f t="shared" si="0"/>
        <v>621.6</v>
      </c>
      <c r="J21" s="28">
        <f t="shared" si="1"/>
        <v>516.1</v>
      </c>
      <c r="K21" s="68">
        <v>0</v>
      </c>
      <c r="L21" s="68">
        <v>0</v>
      </c>
      <c r="M21" s="69">
        <v>0</v>
      </c>
      <c r="N21" s="28">
        <f t="shared" si="2"/>
        <v>516.1</v>
      </c>
      <c r="O21" s="70"/>
      <c r="P21" s="71" t="s">
        <v>14</v>
      </c>
      <c r="Q21" s="72">
        <f>R21</f>
        <v>774.15</v>
      </c>
      <c r="R21" s="73">
        <f t="shared" si="4"/>
        <v>774.15</v>
      </c>
    </row>
    <row r="22" spans="1:21" x14ac:dyDescent="0.25">
      <c r="A22" s="63">
        <v>10</v>
      </c>
      <c r="B22" s="27" t="s">
        <v>39</v>
      </c>
      <c r="C22" s="64" t="s">
        <v>16</v>
      </c>
      <c r="D22" s="65" t="s">
        <v>15</v>
      </c>
      <c r="E22" s="28">
        <v>214.7</v>
      </c>
      <c r="F22" s="28">
        <v>0</v>
      </c>
      <c r="G22" s="28">
        <v>243.6</v>
      </c>
      <c r="H22" s="66">
        <v>0</v>
      </c>
      <c r="I22" s="67">
        <f t="shared" si="0"/>
        <v>458.29999999999995</v>
      </c>
      <c r="J22" s="28">
        <f t="shared" si="1"/>
        <v>214.7</v>
      </c>
      <c r="K22" s="68">
        <v>0</v>
      </c>
      <c r="L22" s="68">
        <v>0</v>
      </c>
      <c r="M22" s="69">
        <v>0</v>
      </c>
      <c r="N22" s="28">
        <f t="shared" si="2"/>
        <v>214.7</v>
      </c>
      <c r="O22" s="70"/>
      <c r="P22" s="71" t="s">
        <v>14</v>
      </c>
      <c r="Q22" s="72">
        <f t="shared" si="3"/>
        <v>322.05</v>
      </c>
      <c r="R22" s="73">
        <f t="shared" si="4"/>
        <v>322.05</v>
      </c>
    </row>
    <row r="23" spans="1:21" ht="30" x14ac:dyDescent="0.25">
      <c r="A23" s="63">
        <v>11</v>
      </c>
      <c r="B23" s="27" t="s">
        <v>70</v>
      </c>
      <c r="C23" s="64" t="s">
        <v>16</v>
      </c>
      <c r="D23" s="65" t="s">
        <v>71</v>
      </c>
      <c r="E23" s="28">
        <v>1041.8699999999999</v>
      </c>
      <c r="F23" s="28">
        <v>137.9</v>
      </c>
      <c r="G23" s="28">
        <v>0</v>
      </c>
      <c r="H23" s="66">
        <v>0</v>
      </c>
      <c r="I23" s="67">
        <f t="shared" si="0"/>
        <v>1041.8699999999999</v>
      </c>
      <c r="J23" s="28">
        <f t="shared" si="1"/>
        <v>1041.8699999999999</v>
      </c>
      <c r="K23" s="75">
        <v>0</v>
      </c>
      <c r="L23" s="75">
        <v>0</v>
      </c>
      <c r="M23" s="69">
        <v>0</v>
      </c>
      <c r="N23" s="77">
        <v>931.5</v>
      </c>
      <c r="O23" s="76"/>
      <c r="P23" s="71" t="s">
        <v>14</v>
      </c>
      <c r="Q23" s="72">
        <f>R23</f>
        <v>1397.25</v>
      </c>
      <c r="R23" s="73">
        <f t="shared" si="4"/>
        <v>1397.25</v>
      </c>
      <c r="S23" s="23"/>
      <c r="T23" s="23"/>
      <c r="U23" s="23"/>
    </row>
    <row r="24" spans="1:21" x14ac:dyDescent="0.25">
      <c r="A24" s="74">
        <v>12</v>
      </c>
      <c r="B24" s="27" t="s">
        <v>40</v>
      </c>
      <c r="C24" s="64" t="s">
        <v>16</v>
      </c>
      <c r="D24" s="65" t="s">
        <v>15</v>
      </c>
      <c r="E24" s="28">
        <v>559.79999999999995</v>
      </c>
      <c r="F24" s="28">
        <v>0</v>
      </c>
      <c r="G24" s="28">
        <v>151.69999999999999</v>
      </c>
      <c r="H24" s="66">
        <v>0</v>
      </c>
      <c r="I24" s="67">
        <f t="shared" si="0"/>
        <v>711.5</v>
      </c>
      <c r="J24" s="28">
        <f t="shared" si="1"/>
        <v>559.79999999999995</v>
      </c>
      <c r="K24" s="75">
        <v>0</v>
      </c>
      <c r="L24" s="75">
        <v>0</v>
      </c>
      <c r="M24" s="69">
        <v>0</v>
      </c>
      <c r="N24" s="28">
        <f t="shared" si="2"/>
        <v>559.79999999999995</v>
      </c>
      <c r="O24" s="70"/>
      <c r="P24" s="71" t="s">
        <v>14</v>
      </c>
      <c r="Q24" s="72">
        <f t="shared" si="3"/>
        <v>839.69999999999993</v>
      </c>
      <c r="R24" s="73">
        <f t="shared" si="4"/>
        <v>839.69999999999993</v>
      </c>
    </row>
    <row r="25" spans="1:21" x14ac:dyDescent="0.25">
      <c r="A25" s="63">
        <v>13</v>
      </c>
      <c r="B25" s="27" t="s">
        <v>41</v>
      </c>
      <c r="C25" s="64" t="s">
        <v>16</v>
      </c>
      <c r="D25" s="65" t="s">
        <v>15</v>
      </c>
      <c r="E25" s="28">
        <v>426.9</v>
      </c>
      <c r="F25" s="28">
        <v>0</v>
      </c>
      <c r="G25" s="28">
        <v>132.1</v>
      </c>
      <c r="H25" s="66">
        <v>0</v>
      </c>
      <c r="I25" s="67">
        <f t="shared" si="0"/>
        <v>559</v>
      </c>
      <c r="J25" s="28">
        <f t="shared" si="1"/>
        <v>426.9</v>
      </c>
      <c r="K25" s="75">
        <v>0</v>
      </c>
      <c r="L25" s="75">
        <v>0</v>
      </c>
      <c r="M25" s="69">
        <v>0</v>
      </c>
      <c r="N25" s="28">
        <f t="shared" si="2"/>
        <v>426.9</v>
      </c>
      <c r="O25" s="70"/>
      <c r="P25" s="71" t="s">
        <v>14</v>
      </c>
      <c r="Q25" s="72">
        <f t="shared" si="3"/>
        <v>640.35</v>
      </c>
      <c r="R25" s="73">
        <f t="shared" si="4"/>
        <v>640.35</v>
      </c>
    </row>
    <row r="26" spans="1:21" x14ac:dyDescent="0.25">
      <c r="A26" s="63">
        <v>14</v>
      </c>
      <c r="B26" s="27" t="s">
        <v>42</v>
      </c>
      <c r="C26" s="64" t="s">
        <v>16</v>
      </c>
      <c r="D26" s="65" t="s">
        <v>15</v>
      </c>
      <c r="E26" s="28">
        <v>948.3</v>
      </c>
      <c r="F26" s="28">
        <v>0</v>
      </c>
      <c r="G26" s="28">
        <v>270.7</v>
      </c>
      <c r="H26" s="66">
        <v>0</v>
      </c>
      <c r="I26" s="67">
        <f t="shared" si="0"/>
        <v>1219</v>
      </c>
      <c r="J26" s="28">
        <f t="shared" si="1"/>
        <v>948.3</v>
      </c>
      <c r="K26" s="75">
        <v>0</v>
      </c>
      <c r="L26" s="75">
        <v>0</v>
      </c>
      <c r="M26" s="69">
        <v>0</v>
      </c>
      <c r="N26" s="28">
        <f t="shared" si="2"/>
        <v>948.3</v>
      </c>
      <c r="O26" s="70"/>
      <c r="P26" s="71" t="s">
        <v>14</v>
      </c>
      <c r="Q26" s="72">
        <f t="shared" si="3"/>
        <v>1422.45</v>
      </c>
      <c r="R26" s="73">
        <f t="shared" si="4"/>
        <v>1422.45</v>
      </c>
      <c r="S26" s="23"/>
      <c r="T26" s="23"/>
      <c r="U26" s="23"/>
    </row>
    <row r="27" spans="1:21" x14ac:dyDescent="0.25">
      <c r="A27" s="74">
        <v>15</v>
      </c>
      <c r="B27" s="27" t="s">
        <v>43</v>
      </c>
      <c r="C27" s="64" t="s">
        <v>16</v>
      </c>
      <c r="D27" s="65" t="s">
        <v>15</v>
      </c>
      <c r="E27" s="28">
        <v>822.9</v>
      </c>
      <c r="F27" s="28">
        <v>0</v>
      </c>
      <c r="G27" s="78">
        <v>639.6</v>
      </c>
      <c r="H27" s="66">
        <v>0</v>
      </c>
      <c r="I27" s="79">
        <f t="shared" si="0"/>
        <v>1462.5</v>
      </c>
      <c r="J27" s="80">
        <f t="shared" si="1"/>
        <v>822.9</v>
      </c>
      <c r="K27" s="75">
        <v>0</v>
      </c>
      <c r="L27" s="75">
        <v>0</v>
      </c>
      <c r="M27" s="69">
        <v>0</v>
      </c>
      <c r="N27" s="81">
        <f t="shared" si="2"/>
        <v>822.9</v>
      </c>
      <c r="O27" s="76"/>
      <c r="P27" s="64" t="s">
        <v>14</v>
      </c>
      <c r="Q27" s="72">
        <f t="shared" si="3"/>
        <v>1234.3499999999999</v>
      </c>
      <c r="R27" s="73">
        <f t="shared" si="4"/>
        <v>1234.3499999999999</v>
      </c>
    </row>
    <row r="28" spans="1:21" x14ac:dyDescent="0.25">
      <c r="A28" s="63">
        <v>16</v>
      </c>
      <c r="B28" s="27" t="s">
        <v>44</v>
      </c>
      <c r="C28" s="64" t="s">
        <v>16</v>
      </c>
      <c r="D28" s="65" t="s">
        <v>15</v>
      </c>
      <c r="E28" s="28">
        <v>498.5</v>
      </c>
      <c r="F28" s="28">
        <v>0</v>
      </c>
      <c r="G28" s="78">
        <v>339.8</v>
      </c>
      <c r="H28" s="66">
        <v>0</v>
      </c>
      <c r="I28" s="79">
        <f t="shared" si="0"/>
        <v>838.3</v>
      </c>
      <c r="J28" s="80">
        <f t="shared" si="1"/>
        <v>498.5</v>
      </c>
      <c r="K28" s="75">
        <v>0</v>
      </c>
      <c r="L28" s="75">
        <v>0</v>
      </c>
      <c r="M28" s="69">
        <v>0</v>
      </c>
      <c r="N28" s="81">
        <f t="shared" si="2"/>
        <v>498.5</v>
      </c>
      <c r="O28" s="70"/>
      <c r="P28" s="64" t="s">
        <v>14</v>
      </c>
      <c r="Q28" s="68">
        <f t="shared" si="3"/>
        <v>747.75</v>
      </c>
      <c r="R28" s="73">
        <f t="shared" si="4"/>
        <v>747.75</v>
      </c>
    </row>
    <row r="29" spans="1:21" x14ac:dyDescent="0.25">
      <c r="A29" s="63">
        <v>17</v>
      </c>
      <c r="B29" s="27" t="s">
        <v>45</v>
      </c>
      <c r="C29" s="64" t="s">
        <v>16</v>
      </c>
      <c r="D29" s="65" t="s">
        <v>15</v>
      </c>
      <c r="E29" s="28">
        <v>97.8</v>
      </c>
      <c r="F29" s="28">
        <v>0</v>
      </c>
      <c r="G29" s="28">
        <v>56.1</v>
      </c>
      <c r="H29" s="66">
        <v>0</v>
      </c>
      <c r="I29" s="79">
        <f t="shared" si="0"/>
        <v>153.9</v>
      </c>
      <c r="J29" s="80">
        <f t="shared" si="1"/>
        <v>97.8</v>
      </c>
      <c r="K29" s="75">
        <v>0</v>
      </c>
      <c r="L29" s="75">
        <v>0</v>
      </c>
      <c r="M29" s="69">
        <v>0</v>
      </c>
      <c r="N29" s="81">
        <f t="shared" si="2"/>
        <v>97.8</v>
      </c>
      <c r="O29" s="70"/>
      <c r="P29" s="64" t="s">
        <v>14</v>
      </c>
      <c r="Q29" s="68">
        <f t="shared" si="3"/>
        <v>146.69999999999999</v>
      </c>
      <c r="R29" s="73">
        <f t="shared" si="4"/>
        <v>146.69999999999999</v>
      </c>
      <c r="S29" s="23"/>
      <c r="T29" s="23"/>
      <c r="U29" s="23"/>
    </row>
    <row r="30" spans="1:21" x14ac:dyDescent="0.25">
      <c r="A30" s="74">
        <v>18</v>
      </c>
      <c r="B30" s="27" t="s">
        <v>46</v>
      </c>
      <c r="C30" s="64" t="s">
        <v>16</v>
      </c>
      <c r="D30" s="65" t="s">
        <v>15</v>
      </c>
      <c r="E30" s="28">
        <v>407.5</v>
      </c>
      <c r="F30" s="28">
        <v>0</v>
      </c>
      <c r="G30" s="28">
        <v>375.1</v>
      </c>
      <c r="H30" s="66">
        <v>0</v>
      </c>
      <c r="I30" s="79">
        <f t="shared" si="0"/>
        <v>782.6</v>
      </c>
      <c r="J30" s="80">
        <f t="shared" si="1"/>
        <v>407.5</v>
      </c>
      <c r="K30" s="75">
        <v>0</v>
      </c>
      <c r="L30" s="75">
        <v>0</v>
      </c>
      <c r="M30" s="69">
        <v>0</v>
      </c>
      <c r="N30" s="81">
        <f t="shared" si="2"/>
        <v>407.5</v>
      </c>
      <c r="O30" s="70"/>
      <c r="P30" s="64" t="s">
        <v>14</v>
      </c>
      <c r="Q30" s="68">
        <f t="shared" si="3"/>
        <v>611.25</v>
      </c>
      <c r="R30" s="73">
        <f t="shared" si="4"/>
        <v>611.25</v>
      </c>
    </row>
    <row r="31" spans="1:21" x14ac:dyDescent="0.25">
      <c r="A31" s="63">
        <v>19</v>
      </c>
      <c r="B31" s="27" t="s">
        <v>47</v>
      </c>
      <c r="C31" s="64" t="s">
        <v>16</v>
      </c>
      <c r="D31" s="65" t="s">
        <v>15</v>
      </c>
      <c r="E31" s="28">
        <v>457.3</v>
      </c>
      <c r="F31" s="28">
        <v>0</v>
      </c>
      <c r="G31" s="28">
        <v>502.1</v>
      </c>
      <c r="H31" s="66">
        <v>0</v>
      </c>
      <c r="I31" s="79">
        <f t="shared" si="0"/>
        <v>959.40000000000009</v>
      </c>
      <c r="J31" s="80">
        <f t="shared" si="1"/>
        <v>457.3</v>
      </c>
      <c r="K31" s="75">
        <v>0</v>
      </c>
      <c r="L31" s="75">
        <v>0</v>
      </c>
      <c r="M31" s="69">
        <v>0</v>
      </c>
      <c r="N31" s="81">
        <f t="shared" si="2"/>
        <v>457.3</v>
      </c>
      <c r="O31" s="70"/>
      <c r="P31" s="64" t="s">
        <v>14</v>
      </c>
      <c r="Q31" s="68">
        <v>685.95</v>
      </c>
      <c r="R31" s="73">
        <f t="shared" si="4"/>
        <v>685.95</v>
      </c>
    </row>
    <row r="32" spans="1:21" ht="30" x14ac:dyDescent="0.25">
      <c r="A32" s="63">
        <v>20</v>
      </c>
      <c r="B32" s="27" t="s">
        <v>48</v>
      </c>
      <c r="C32" s="64" t="s">
        <v>16</v>
      </c>
      <c r="D32" s="65" t="s">
        <v>15</v>
      </c>
      <c r="E32" s="28">
        <v>308</v>
      </c>
      <c r="F32" s="28">
        <v>0</v>
      </c>
      <c r="G32" s="28">
        <v>105.3</v>
      </c>
      <c r="H32" s="66">
        <v>0</v>
      </c>
      <c r="I32" s="79">
        <f t="shared" si="0"/>
        <v>413.3</v>
      </c>
      <c r="J32" s="80">
        <f t="shared" si="1"/>
        <v>308</v>
      </c>
      <c r="K32" s="75">
        <v>0</v>
      </c>
      <c r="L32" s="75">
        <v>0</v>
      </c>
      <c r="M32" s="69">
        <v>0</v>
      </c>
      <c r="N32" s="81">
        <f t="shared" si="2"/>
        <v>308</v>
      </c>
      <c r="O32" s="70"/>
      <c r="P32" s="64" t="s">
        <v>14</v>
      </c>
      <c r="Q32" s="68">
        <f t="shared" si="3"/>
        <v>462</v>
      </c>
      <c r="R32" s="73">
        <f t="shared" si="4"/>
        <v>462</v>
      </c>
    </row>
    <row r="33" spans="1:18" ht="30" x14ac:dyDescent="0.25">
      <c r="A33" s="74">
        <v>21</v>
      </c>
      <c r="B33" s="27" t="s">
        <v>49</v>
      </c>
      <c r="C33" s="64" t="s">
        <v>16</v>
      </c>
      <c r="D33" s="65" t="s">
        <v>15</v>
      </c>
      <c r="E33" s="28">
        <v>380.8</v>
      </c>
      <c r="F33" s="28">
        <v>0</v>
      </c>
      <c r="G33" s="28">
        <v>159.9</v>
      </c>
      <c r="H33" s="66">
        <v>0</v>
      </c>
      <c r="I33" s="79">
        <f t="shared" si="0"/>
        <v>540.70000000000005</v>
      </c>
      <c r="J33" s="80">
        <f t="shared" si="1"/>
        <v>380.8</v>
      </c>
      <c r="K33" s="75">
        <v>0</v>
      </c>
      <c r="L33" s="75">
        <v>0</v>
      </c>
      <c r="M33" s="69">
        <v>0</v>
      </c>
      <c r="N33" s="81">
        <f t="shared" si="2"/>
        <v>380.8</v>
      </c>
      <c r="O33" s="70"/>
      <c r="P33" s="64" t="s">
        <v>14</v>
      </c>
      <c r="Q33" s="68">
        <f t="shared" si="3"/>
        <v>571.20000000000005</v>
      </c>
      <c r="R33" s="73">
        <f t="shared" si="4"/>
        <v>571.20000000000005</v>
      </c>
    </row>
    <row r="34" spans="1:18" x14ac:dyDescent="0.25">
      <c r="A34" s="63">
        <v>22</v>
      </c>
      <c r="B34" s="27" t="s">
        <v>50</v>
      </c>
      <c r="C34" s="64" t="s">
        <v>16</v>
      </c>
      <c r="D34" s="65" t="s">
        <v>15</v>
      </c>
      <c r="E34" s="28">
        <v>728.1</v>
      </c>
      <c r="F34" s="28">
        <v>0</v>
      </c>
      <c r="G34" s="28">
        <v>188</v>
      </c>
      <c r="H34" s="66">
        <v>0</v>
      </c>
      <c r="I34" s="79">
        <f t="shared" si="0"/>
        <v>916.1</v>
      </c>
      <c r="J34" s="80">
        <f t="shared" si="1"/>
        <v>728.1</v>
      </c>
      <c r="K34" s="75">
        <v>0</v>
      </c>
      <c r="L34" s="75">
        <v>0</v>
      </c>
      <c r="M34" s="69">
        <v>0</v>
      </c>
      <c r="N34" s="81">
        <f t="shared" si="2"/>
        <v>728.1</v>
      </c>
      <c r="O34" s="70"/>
      <c r="P34" s="64" t="s">
        <v>14</v>
      </c>
      <c r="Q34" s="68">
        <f t="shared" si="3"/>
        <v>1092.1500000000001</v>
      </c>
      <c r="R34" s="73">
        <f t="shared" si="4"/>
        <v>1092.1500000000001</v>
      </c>
    </row>
    <row r="35" spans="1:18" x14ac:dyDescent="0.25">
      <c r="A35" s="63">
        <v>23</v>
      </c>
      <c r="B35" s="27" t="s">
        <v>51</v>
      </c>
      <c r="C35" s="64" t="s">
        <v>16</v>
      </c>
      <c r="D35" s="65" t="s">
        <v>15</v>
      </c>
      <c r="E35" s="28">
        <v>437.7</v>
      </c>
      <c r="F35" s="28">
        <v>0</v>
      </c>
      <c r="G35" s="28">
        <v>388.9</v>
      </c>
      <c r="H35" s="66">
        <v>0</v>
      </c>
      <c r="I35" s="79">
        <f t="shared" si="0"/>
        <v>826.59999999999991</v>
      </c>
      <c r="J35" s="80">
        <f t="shared" si="1"/>
        <v>437.7</v>
      </c>
      <c r="K35" s="75">
        <v>0</v>
      </c>
      <c r="L35" s="75">
        <v>0</v>
      </c>
      <c r="M35" s="69">
        <v>0</v>
      </c>
      <c r="N35" s="81">
        <f t="shared" si="2"/>
        <v>437.7</v>
      </c>
      <c r="O35" s="70"/>
      <c r="P35" s="64" t="s">
        <v>14</v>
      </c>
      <c r="Q35" s="68">
        <f t="shared" si="3"/>
        <v>656.55</v>
      </c>
      <c r="R35" s="73">
        <f t="shared" si="4"/>
        <v>656.55</v>
      </c>
    </row>
    <row r="36" spans="1:18" x14ac:dyDescent="0.25">
      <c r="A36" s="74">
        <v>24</v>
      </c>
      <c r="B36" s="27" t="s">
        <v>52</v>
      </c>
      <c r="C36" s="64" t="s">
        <v>16</v>
      </c>
      <c r="D36" s="65" t="s">
        <v>15</v>
      </c>
      <c r="E36" s="28">
        <v>273.3</v>
      </c>
      <c r="F36" s="28">
        <v>0</v>
      </c>
      <c r="G36" s="28">
        <v>197.8</v>
      </c>
      <c r="H36" s="66">
        <v>0</v>
      </c>
      <c r="I36" s="79">
        <f t="shared" si="0"/>
        <v>471.1</v>
      </c>
      <c r="J36" s="80">
        <f t="shared" si="1"/>
        <v>273.3</v>
      </c>
      <c r="K36" s="75">
        <v>0</v>
      </c>
      <c r="L36" s="75">
        <v>0</v>
      </c>
      <c r="M36" s="69">
        <v>0</v>
      </c>
      <c r="N36" s="81">
        <f t="shared" si="2"/>
        <v>273.3</v>
      </c>
      <c r="O36" s="70"/>
      <c r="P36" s="64" t="s">
        <v>14</v>
      </c>
      <c r="Q36" s="68">
        <f t="shared" si="3"/>
        <v>409.95</v>
      </c>
      <c r="R36" s="73">
        <f t="shared" si="4"/>
        <v>409.95</v>
      </c>
    </row>
    <row r="37" spans="1:18" x14ac:dyDescent="0.25">
      <c r="A37" s="63">
        <v>25</v>
      </c>
      <c r="B37" s="27" t="s">
        <v>53</v>
      </c>
      <c r="C37" s="64" t="s">
        <v>16</v>
      </c>
      <c r="D37" s="65" t="s">
        <v>15</v>
      </c>
      <c r="E37" s="28">
        <v>374.5</v>
      </c>
      <c r="F37" s="28">
        <v>0</v>
      </c>
      <c r="G37" s="28">
        <v>250.2</v>
      </c>
      <c r="H37" s="66">
        <v>0</v>
      </c>
      <c r="I37" s="79">
        <f t="shared" si="0"/>
        <v>624.70000000000005</v>
      </c>
      <c r="J37" s="80">
        <f t="shared" si="1"/>
        <v>374.5</v>
      </c>
      <c r="K37" s="75">
        <v>0</v>
      </c>
      <c r="L37" s="75">
        <v>0</v>
      </c>
      <c r="M37" s="69">
        <v>0</v>
      </c>
      <c r="N37" s="81">
        <f t="shared" si="2"/>
        <v>374.5</v>
      </c>
      <c r="O37" s="70"/>
      <c r="P37" s="64" t="s">
        <v>14</v>
      </c>
      <c r="Q37" s="68">
        <v>561.75</v>
      </c>
      <c r="R37" s="73">
        <f t="shared" si="4"/>
        <v>561.75</v>
      </c>
    </row>
    <row r="38" spans="1:18" x14ac:dyDescent="0.25">
      <c r="A38" s="63">
        <v>26</v>
      </c>
      <c r="B38" s="27" t="s">
        <v>54</v>
      </c>
      <c r="C38" s="64" t="s">
        <v>16</v>
      </c>
      <c r="D38" s="65" t="s">
        <v>15</v>
      </c>
      <c r="E38" s="28">
        <v>697.8</v>
      </c>
      <c r="F38" s="28">
        <v>0</v>
      </c>
      <c r="G38" s="28">
        <v>432.7</v>
      </c>
      <c r="H38" s="66">
        <v>0</v>
      </c>
      <c r="I38" s="79">
        <f t="shared" si="0"/>
        <v>1130.5</v>
      </c>
      <c r="J38" s="80">
        <f t="shared" si="1"/>
        <v>697.8</v>
      </c>
      <c r="K38" s="75">
        <v>0</v>
      </c>
      <c r="L38" s="75">
        <v>0</v>
      </c>
      <c r="M38" s="69">
        <v>0</v>
      </c>
      <c r="N38" s="81">
        <f t="shared" si="2"/>
        <v>697.8</v>
      </c>
      <c r="O38" s="70"/>
      <c r="P38" s="64" t="s">
        <v>14</v>
      </c>
      <c r="Q38" s="68">
        <v>1046.7</v>
      </c>
      <c r="R38" s="73">
        <f t="shared" si="4"/>
        <v>1046.6999999999998</v>
      </c>
    </row>
    <row r="39" spans="1:18" x14ac:dyDescent="0.25">
      <c r="A39" s="74">
        <v>27</v>
      </c>
      <c r="B39" s="27" t="s">
        <v>55</v>
      </c>
      <c r="C39" s="64" t="s">
        <v>16</v>
      </c>
      <c r="D39" s="65" t="s">
        <v>15</v>
      </c>
      <c r="E39" s="28">
        <v>608.6</v>
      </c>
      <c r="F39" s="28">
        <v>0</v>
      </c>
      <c r="G39" s="28">
        <v>318.5</v>
      </c>
      <c r="H39" s="66">
        <v>0</v>
      </c>
      <c r="I39" s="79">
        <f t="shared" si="0"/>
        <v>927.1</v>
      </c>
      <c r="J39" s="80">
        <f t="shared" si="1"/>
        <v>608.6</v>
      </c>
      <c r="K39" s="75">
        <v>0</v>
      </c>
      <c r="L39" s="75">
        <v>0</v>
      </c>
      <c r="M39" s="69">
        <v>0</v>
      </c>
      <c r="N39" s="81">
        <f t="shared" si="2"/>
        <v>608.6</v>
      </c>
      <c r="O39" s="70"/>
      <c r="P39" s="64" t="s">
        <v>14</v>
      </c>
      <c r="Q39" s="68">
        <v>912.9</v>
      </c>
      <c r="R39" s="73">
        <f t="shared" si="4"/>
        <v>912.9</v>
      </c>
    </row>
    <row r="40" spans="1:18" x14ac:dyDescent="0.25">
      <c r="A40" s="63">
        <v>28</v>
      </c>
      <c r="B40" s="27" t="s">
        <v>56</v>
      </c>
      <c r="C40" s="64" t="s">
        <v>16</v>
      </c>
      <c r="D40" s="65" t="s">
        <v>15</v>
      </c>
      <c r="E40" s="28">
        <v>479.6</v>
      </c>
      <c r="F40" s="28">
        <v>0</v>
      </c>
      <c r="G40" s="28">
        <v>180.2</v>
      </c>
      <c r="H40" s="66">
        <v>0</v>
      </c>
      <c r="I40" s="79">
        <f t="shared" si="0"/>
        <v>659.8</v>
      </c>
      <c r="J40" s="80">
        <f t="shared" si="1"/>
        <v>479.6</v>
      </c>
      <c r="K40" s="75">
        <v>0</v>
      </c>
      <c r="L40" s="75">
        <v>0</v>
      </c>
      <c r="M40" s="69">
        <v>0</v>
      </c>
      <c r="N40" s="81">
        <f t="shared" si="2"/>
        <v>479.6</v>
      </c>
      <c r="O40" s="70"/>
      <c r="P40" s="64" t="s">
        <v>14</v>
      </c>
      <c r="Q40" s="68">
        <v>719.4</v>
      </c>
      <c r="R40" s="73">
        <f t="shared" si="4"/>
        <v>719.4</v>
      </c>
    </row>
    <row r="41" spans="1:18" x14ac:dyDescent="0.25">
      <c r="A41" s="63">
        <v>29</v>
      </c>
      <c r="B41" s="27" t="s">
        <v>57</v>
      </c>
      <c r="C41" s="64" t="s">
        <v>16</v>
      </c>
      <c r="D41" s="65" t="s">
        <v>15</v>
      </c>
      <c r="E41" s="28">
        <v>448.5</v>
      </c>
      <c r="F41" s="28">
        <v>0</v>
      </c>
      <c r="G41" s="28">
        <v>162.4</v>
      </c>
      <c r="H41" s="66">
        <v>0</v>
      </c>
      <c r="I41" s="79">
        <f t="shared" si="0"/>
        <v>610.9</v>
      </c>
      <c r="J41" s="80">
        <f t="shared" si="1"/>
        <v>448.5</v>
      </c>
      <c r="K41" s="75">
        <v>0</v>
      </c>
      <c r="L41" s="75">
        <v>0</v>
      </c>
      <c r="M41" s="69">
        <v>0</v>
      </c>
      <c r="N41" s="81">
        <f t="shared" si="2"/>
        <v>448.5</v>
      </c>
      <c r="O41" s="70"/>
      <c r="P41" s="64" t="s">
        <v>14</v>
      </c>
      <c r="Q41" s="68">
        <v>672.75</v>
      </c>
      <c r="R41" s="73">
        <f t="shared" si="4"/>
        <v>672.75</v>
      </c>
    </row>
    <row r="42" spans="1:18" x14ac:dyDescent="0.25">
      <c r="A42" s="74">
        <v>30</v>
      </c>
      <c r="B42" s="27" t="s">
        <v>58</v>
      </c>
      <c r="C42" s="64" t="s">
        <v>16</v>
      </c>
      <c r="D42" s="65" t="s">
        <v>15</v>
      </c>
      <c r="E42" s="28">
        <v>214.1</v>
      </c>
      <c r="F42" s="28">
        <v>0</v>
      </c>
      <c r="G42" s="28">
        <v>176.9</v>
      </c>
      <c r="H42" s="66">
        <v>0</v>
      </c>
      <c r="I42" s="79">
        <f t="shared" si="0"/>
        <v>391</v>
      </c>
      <c r="J42" s="80">
        <f t="shared" si="1"/>
        <v>214.1</v>
      </c>
      <c r="K42" s="75">
        <v>0</v>
      </c>
      <c r="L42" s="75">
        <v>0</v>
      </c>
      <c r="M42" s="69">
        <v>0</v>
      </c>
      <c r="N42" s="81">
        <f t="shared" si="2"/>
        <v>214.1</v>
      </c>
      <c r="O42" s="70"/>
      <c r="P42" s="64" t="s">
        <v>14</v>
      </c>
      <c r="Q42" s="68">
        <f t="shared" si="3"/>
        <v>321.14999999999998</v>
      </c>
      <c r="R42" s="73">
        <f t="shared" si="4"/>
        <v>321.14999999999998</v>
      </c>
    </row>
    <row r="43" spans="1:18" x14ac:dyDescent="0.25">
      <c r="A43" s="63">
        <v>31</v>
      </c>
      <c r="B43" s="27" t="s">
        <v>59</v>
      </c>
      <c r="C43" s="64" t="s">
        <v>16</v>
      </c>
      <c r="D43" s="65" t="s">
        <v>15</v>
      </c>
      <c r="E43" s="28">
        <v>575.6</v>
      </c>
      <c r="F43" s="28">
        <v>0</v>
      </c>
      <c r="G43" s="28">
        <v>328.8</v>
      </c>
      <c r="H43" s="66">
        <v>0</v>
      </c>
      <c r="I43" s="79">
        <f t="shared" si="0"/>
        <v>904.40000000000009</v>
      </c>
      <c r="J43" s="80">
        <f t="shared" si="1"/>
        <v>575.6</v>
      </c>
      <c r="K43" s="75">
        <v>0</v>
      </c>
      <c r="L43" s="75">
        <v>0</v>
      </c>
      <c r="M43" s="69">
        <v>0</v>
      </c>
      <c r="N43" s="81">
        <f t="shared" si="2"/>
        <v>575.6</v>
      </c>
      <c r="O43" s="70"/>
      <c r="P43" s="64" t="s">
        <v>14</v>
      </c>
      <c r="Q43" s="68">
        <f t="shared" si="3"/>
        <v>863.4</v>
      </c>
      <c r="R43" s="73">
        <f t="shared" si="4"/>
        <v>863.4</v>
      </c>
    </row>
    <row r="44" spans="1:18" x14ac:dyDescent="0.25">
      <c r="A44" s="63">
        <v>32</v>
      </c>
      <c r="B44" s="27" t="s">
        <v>60</v>
      </c>
      <c r="C44" s="64" t="s">
        <v>16</v>
      </c>
      <c r="D44" s="65" t="s">
        <v>15</v>
      </c>
      <c r="E44" s="28">
        <v>581.79999999999995</v>
      </c>
      <c r="F44" s="28">
        <v>0</v>
      </c>
      <c r="G44" s="28">
        <v>140</v>
      </c>
      <c r="H44" s="66">
        <v>0</v>
      </c>
      <c r="I44" s="79">
        <f t="shared" si="0"/>
        <v>721.8</v>
      </c>
      <c r="J44" s="80">
        <f t="shared" si="1"/>
        <v>581.79999999999995</v>
      </c>
      <c r="K44" s="75">
        <v>0</v>
      </c>
      <c r="L44" s="75">
        <v>0</v>
      </c>
      <c r="M44" s="69">
        <v>0</v>
      </c>
      <c r="N44" s="81">
        <f t="shared" si="2"/>
        <v>581.79999999999995</v>
      </c>
      <c r="O44" s="70"/>
      <c r="P44" s="64" t="s">
        <v>14</v>
      </c>
      <c r="Q44" s="68">
        <f t="shared" si="3"/>
        <v>872.69999999999993</v>
      </c>
      <c r="R44" s="73">
        <f t="shared" si="4"/>
        <v>872.69999999999993</v>
      </c>
    </row>
    <row r="45" spans="1:18" ht="30" x14ac:dyDescent="0.25">
      <c r="A45" s="74">
        <v>33</v>
      </c>
      <c r="B45" s="27" t="s">
        <v>61</v>
      </c>
      <c r="C45" s="64" t="s">
        <v>16</v>
      </c>
      <c r="D45" s="65" t="s">
        <v>15</v>
      </c>
      <c r="E45" s="28">
        <v>159.19999999999999</v>
      </c>
      <c r="F45" s="28">
        <v>0</v>
      </c>
      <c r="G45" s="28">
        <v>171</v>
      </c>
      <c r="H45" s="66">
        <v>0</v>
      </c>
      <c r="I45" s="79">
        <f t="shared" si="0"/>
        <v>330.2</v>
      </c>
      <c r="J45" s="80">
        <f t="shared" si="1"/>
        <v>159.19999999999999</v>
      </c>
      <c r="K45" s="75">
        <v>0</v>
      </c>
      <c r="L45" s="75">
        <v>0</v>
      </c>
      <c r="M45" s="69">
        <v>0</v>
      </c>
      <c r="N45" s="81">
        <f t="shared" si="2"/>
        <v>159.19999999999999</v>
      </c>
      <c r="O45" s="70"/>
      <c r="P45" s="64" t="s">
        <v>14</v>
      </c>
      <c r="Q45" s="68">
        <f t="shared" si="3"/>
        <v>238.79999999999998</v>
      </c>
      <c r="R45" s="73">
        <f t="shared" si="4"/>
        <v>238.79999999999998</v>
      </c>
    </row>
    <row r="46" spans="1:18" ht="30" x14ac:dyDescent="0.25">
      <c r="A46" s="63">
        <v>34</v>
      </c>
      <c r="B46" s="27" t="s">
        <v>62</v>
      </c>
      <c r="C46" s="64" t="s">
        <v>16</v>
      </c>
      <c r="D46" s="65" t="s">
        <v>15</v>
      </c>
      <c r="E46" s="28">
        <v>377.1</v>
      </c>
      <c r="F46" s="28">
        <v>0</v>
      </c>
      <c r="G46" s="28">
        <v>600</v>
      </c>
      <c r="H46" s="66">
        <v>0</v>
      </c>
      <c r="I46" s="79">
        <f t="shared" si="0"/>
        <v>977.1</v>
      </c>
      <c r="J46" s="80">
        <f t="shared" si="1"/>
        <v>377.1</v>
      </c>
      <c r="K46" s="75">
        <v>0</v>
      </c>
      <c r="L46" s="75">
        <v>0</v>
      </c>
      <c r="M46" s="69">
        <v>0</v>
      </c>
      <c r="N46" s="81">
        <f t="shared" si="2"/>
        <v>377.1</v>
      </c>
      <c r="O46" s="70"/>
      <c r="P46" s="64" t="s">
        <v>14</v>
      </c>
      <c r="Q46" s="68">
        <f t="shared" si="3"/>
        <v>565.65</v>
      </c>
      <c r="R46" s="73">
        <f t="shared" si="4"/>
        <v>565.65</v>
      </c>
    </row>
    <row r="47" spans="1:18" ht="30" x14ac:dyDescent="0.25">
      <c r="A47" s="63">
        <v>35</v>
      </c>
      <c r="B47" s="27" t="s">
        <v>63</v>
      </c>
      <c r="C47" s="64" t="s">
        <v>16</v>
      </c>
      <c r="D47" s="65" t="s">
        <v>15</v>
      </c>
      <c r="E47" s="28">
        <v>291.89999999999998</v>
      </c>
      <c r="F47" s="28">
        <v>0</v>
      </c>
      <c r="G47" s="28">
        <v>217</v>
      </c>
      <c r="H47" s="66">
        <v>0</v>
      </c>
      <c r="I47" s="79">
        <f t="shared" si="0"/>
        <v>508.9</v>
      </c>
      <c r="J47" s="80">
        <f t="shared" si="1"/>
        <v>291.89999999999998</v>
      </c>
      <c r="K47" s="75">
        <v>0</v>
      </c>
      <c r="L47" s="75">
        <v>0</v>
      </c>
      <c r="M47" s="69">
        <v>0</v>
      </c>
      <c r="N47" s="81">
        <f t="shared" si="2"/>
        <v>291.89999999999998</v>
      </c>
      <c r="O47" s="70"/>
      <c r="P47" s="64" t="s">
        <v>14</v>
      </c>
      <c r="Q47" s="68">
        <f t="shared" si="3"/>
        <v>437.84999999999997</v>
      </c>
      <c r="R47" s="73">
        <f t="shared" si="4"/>
        <v>437.84999999999997</v>
      </c>
    </row>
    <row r="48" spans="1:18" x14ac:dyDescent="0.25">
      <c r="A48" s="74">
        <v>36</v>
      </c>
      <c r="B48" s="27" t="s">
        <v>69</v>
      </c>
      <c r="C48" s="64" t="s">
        <v>16</v>
      </c>
      <c r="D48" s="65" t="s">
        <v>15</v>
      </c>
      <c r="E48" s="28">
        <v>213.7</v>
      </c>
      <c r="F48" s="28">
        <v>0</v>
      </c>
      <c r="G48" s="28">
        <v>194</v>
      </c>
      <c r="H48" s="66">
        <v>0</v>
      </c>
      <c r="I48" s="28">
        <v>407.7</v>
      </c>
      <c r="J48" s="80">
        <f t="shared" si="1"/>
        <v>213.7</v>
      </c>
      <c r="K48" s="75">
        <v>0</v>
      </c>
      <c r="L48" s="75">
        <v>0</v>
      </c>
      <c r="M48" s="69">
        <v>0</v>
      </c>
      <c r="N48" s="81">
        <f t="shared" si="2"/>
        <v>213.7</v>
      </c>
      <c r="O48" s="70"/>
      <c r="P48" s="64" t="s">
        <v>14</v>
      </c>
      <c r="Q48" s="68">
        <f t="shared" si="3"/>
        <v>320.55</v>
      </c>
      <c r="R48" s="73">
        <f t="shared" si="4"/>
        <v>320.55</v>
      </c>
    </row>
    <row r="49" spans="1:18" x14ac:dyDescent="0.25">
      <c r="A49" s="63">
        <v>37</v>
      </c>
      <c r="B49" s="27" t="s">
        <v>64</v>
      </c>
      <c r="C49" s="64" t="s">
        <v>16</v>
      </c>
      <c r="D49" s="65" t="s">
        <v>15</v>
      </c>
      <c r="E49" s="28">
        <v>344.6</v>
      </c>
      <c r="F49" s="28">
        <v>0</v>
      </c>
      <c r="G49" s="28">
        <v>292.2</v>
      </c>
      <c r="H49" s="66">
        <v>0</v>
      </c>
      <c r="I49" s="79">
        <f t="shared" si="0"/>
        <v>636.79999999999995</v>
      </c>
      <c r="J49" s="80">
        <f t="shared" si="1"/>
        <v>344.6</v>
      </c>
      <c r="K49" s="75">
        <v>0</v>
      </c>
      <c r="L49" s="75">
        <v>0</v>
      </c>
      <c r="M49" s="69">
        <v>0</v>
      </c>
      <c r="N49" s="81">
        <f t="shared" si="2"/>
        <v>344.6</v>
      </c>
      <c r="O49" s="70"/>
      <c r="P49" s="64" t="s">
        <v>14</v>
      </c>
      <c r="Q49" s="68">
        <f t="shared" si="3"/>
        <v>516.90000000000009</v>
      </c>
      <c r="R49" s="73">
        <f t="shared" si="4"/>
        <v>516.90000000000009</v>
      </c>
    </row>
    <row r="50" spans="1:18" x14ac:dyDescent="0.25">
      <c r="A50" s="63">
        <v>38</v>
      </c>
      <c r="B50" s="27" t="s">
        <v>65</v>
      </c>
      <c r="C50" s="64" t="s">
        <v>16</v>
      </c>
      <c r="D50" s="65" t="s">
        <v>15</v>
      </c>
      <c r="E50" s="28">
        <v>654.9</v>
      </c>
      <c r="F50" s="28">
        <v>0</v>
      </c>
      <c r="G50" s="28">
        <v>361.6</v>
      </c>
      <c r="H50" s="66">
        <v>0</v>
      </c>
      <c r="I50" s="79">
        <f t="shared" si="0"/>
        <v>1016.5</v>
      </c>
      <c r="J50" s="80">
        <f t="shared" si="1"/>
        <v>654.9</v>
      </c>
      <c r="K50" s="75">
        <v>0</v>
      </c>
      <c r="L50" s="75">
        <v>0</v>
      </c>
      <c r="M50" s="69">
        <v>0</v>
      </c>
      <c r="N50" s="81">
        <f t="shared" si="2"/>
        <v>654.9</v>
      </c>
      <c r="O50" s="70"/>
      <c r="P50" s="64" t="s">
        <v>14</v>
      </c>
      <c r="Q50" s="68">
        <f t="shared" si="3"/>
        <v>982.35</v>
      </c>
      <c r="R50" s="73">
        <f t="shared" si="4"/>
        <v>982.35</v>
      </c>
    </row>
    <row r="51" spans="1:18" x14ac:dyDescent="0.25">
      <c r="A51" s="74">
        <v>39</v>
      </c>
      <c r="B51" s="27" t="s">
        <v>66</v>
      </c>
      <c r="C51" s="64" t="s">
        <v>16</v>
      </c>
      <c r="D51" s="65" t="s">
        <v>15</v>
      </c>
      <c r="E51" s="28">
        <v>587.4</v>
      </c>
      <c r="F51" s="28">
        <v>0</v>
      </c>
      <c r="G51" s="28">
        <v>159</v>
      </c>
      <c r="H51" s="66">
        <v>0</v>
      </c>
      <c r="I51" s="79">
        <f t="shared" si="0"/>
        <v>746.4</v>
      </c>
      <c r="J51" s="80">
        <f t="shared" si="1"/>
        <v>587.4</v>
      </c>
      <c r="K51" s="75">
        <v>0</v>
      </c>
      <c r="L51" s="75">
        <v>0</v>
      </c>
      <c r="M51" s="69">
        <v>0</v>
      </c>
      <c r="N51" s="81">
        <f t="shared" si="2"/>
        <v>587.4</v>
      </c>
      <c r="O51" s="70"/>
      <c r="P51" s="64" t="s">
        <v>14</v>
      </c>
      <c r="Q51" s="68">
        <f t="shared" si="3"/>
        <v>881.1</v>
      </c>
      <c r="R51" s="73">
        <f t="shared" si="4"/>
        <v>881.1</v>
      </c>
    </row>
    <row r="52" spans="1:18" x14ac:dyDescent="0.25">
      <c r="A52" s="63">
        <v>40</v>
      </c>
      <c r="B52" s="27" t="s">
        <v>67</v>
      </c>
      <c r="C52" s="64" t="s">
        <v>16</v>
      </c>
      <c r="D52" s="65" t="s">
        <v>15</v>
      </c>
      <c r="E52" s="28">
        <v>290.8</v>
      </c>
      <c r="F52" s="28">
        <v>0</v>
      </c>
      <c r="G52" s="28">
        <v>97.3</v>
      </c>
      <c r="H52" s="66">
        <v>0</v>
      </c>
      <c r="I52" s="79">
        <f t="shared" si="0"/>
        <v>388.1</v>
      </c>
      <c r="J52" s="80">
        <f t="shared" si="1"/>
        <v>290.8</v>
      </c>
      <c r="K52" s="75">
        <v>0</v>
      </c>
      <c r="L52" s="75">
        <v>0</v>
      </c>
      <c r="M52" s="69">
        <v>0</v>
      </c>
      <c r="N52" s="81">
        <f t="shared" si="2"/>
        <v>290.8</v>
      </c>
      <c r="O52" s="70"/>
      <c r="P52" s="64" t="s">
        <v>14</v>
      </c>
      <c r="Q52" s="68">
        <f t="shared" si="3"/>
        <v>436.2</v>
      </c>
      <c r="R52" s="73">
        <f t="shared" si="4"/>
        <v>436.2</v>
      </c>
    </row>
    <row r="53" spans="1:18" ht="15.75" thickBot="1" x14ac:dyDescent="0.3">
      <c r="A53" s="63">
        <v>41</v>
      </c>
      <c r="B53" s="27" t="s">
        <v>68</v>
      </c>
      <c r="C53" s="64" t="s">
        <v>16</v>
      </c>
      <c r="D53" s="65" t="s">
        <v>15</v>
      </c>
      <c r="E53" s="28">
        <v>405.12</v>
      </c>
      <c r="F53" s="28">
        <v>0</v>
      </c>
      <c r="G53" s="28">
        <v>371.4</v>
      </c>
      <c r="H53" s="66">
        <v>0</v>
      </c>
      <c r="I53" s="79">
        <f t="shared" si="0"/>
        <v>776.52</v>
      </c>
      <c r="J53" s="80">
        <f t="shared" si="1"/>
        <v>405.12</v>
      </c>
      <c r="K53" s="75">
        <v>0</v>
      </c>
      <c r="L53" s="75">
        <v>0</v>
      </c>
      <c r="M53" s="69">
        <v>0</v>
      </c>
      <c r="N53" s="81">
        <f t="shared" si="2"/>
        <v>405.12</v>
      </c>
      <c r="O53" s="70"/>
      <c r="P53" s="64" t="s">
        <v>14</v>
      </c>
      <c r="Q53" s="68">
        <f t="shared" si="3"/>
        <v>607.67999999999995</v>
      </c>
      <c r="R53" s="73">
        <f t="shared" si="4"/>
        <v>607.67999999999995</v>
      </c>
    </row>
    <row r="54" spans="1:18" ht="15.75" thickBot="1" x14ac:dyDescent="0.3">
      <c r="A54" s="113" t="s">
        <v>82</v>
      </c>
      <c r="B54" s="114"/>
      <c r="C54" s="114"/>
      <c r="D54" s="115"/>
      <c r="E54" s="82">
        <f>SUM(E13:E53)</f>
        <v>20510.389999999996</v>
      </c>
      <c r="F54" s="82">
        <f>SUM(F13:F16)</f>
        <v>0</v>
      </c>
      <c r="G54" s="82">
        <f>SUM(G13:G53)</f>
        <v>11175.3</v>
      </c>
      <c r="H54" s="82"/>
      <c r="I54" s="82">
        <f>SUM(I13:I53)</f>
        <v>31685.69</v>
      </c>
      <c r="J54" s="82">
        <f>SUM(J13:J53)</f>
        <v>20510.389999999996</v>
      </c>
      <c r="K54" s="82">
        <f>SUM(K13:K16)</f>
        <v>0</v>
      </c>
      <c r="L54" s="82">
        <f>SUM(L13:L16)</f>
        <v>0</v>
      </c>
      <c r="M54" s="82"/>
      <c r="N54" s="82">
        <f>SUM(N13:N53)</f>
        <v>20400.019999999997</v>
      </c>
      <c r="O54" s="82">
        <f>SUM(O13:O16)</f>
        <v>0</v>
      </c>
      <c r="P54" s="82">
        <f>SUM(P13:P16)</f>
        <v>0</v>
      </c>
      <c r="Q54" s="82">
        <f>SUM(Q13:Q53)</f>
        <v>30600.03000000001</v>
      </c>
      <c r="R54" s="82">
        <f>SUM(R13:R53)</f>
        <v>30600.03000000001</v>
      </c>
    </row>
    <row r="55" spans="1:18" ht="15.75" x14ac:dyDescent="0.25">
      <c r="A55" s="54"/>
      <c r="B55" s="55"/>
      <c r="C55" s="55"/>
      <c r="D55" s="55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6"/>
      <c r="P55" s="55"/>
      <c r="Q55" s="55"/>
      <c r="R55" s="51"/>
    </row>
    <row r="56" spans="1:18" ht="15.75" x14ac:dyDescent="0.25">
      <c r="A56" s="54"/>
      <c r="B56" s="55"/>
      <c r="C56" s="55"/>
      <c r="D56" s="55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6"/>
      <c r="P56" s="55"/>
      <c r="Q56" s="57"/>
      <c r="R56" s="59"/>
    </row>
    <row r="57" spans="1:18" ht="15.75" x14ac:dyDescent="0.25">
      <c r="A57" s="54"/>
      <c r="B57" s="55"/>
      <c r="C57" s="55"/>
      <c r="D57" s="55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6"/>
      <c r="P57" s="55"/>
      <c r="Q57" s="55"/>
      <c r="R57" s="51"/>
    </row>
    <row r="58" spans="1:18" ht="15.75" x14ac:dyDescent="0.25">
      <c r="A58" s="54"/>
      <c r="B58" s="55"/>
      <c r="C58" s="55"/>
      <c r="D58" s="55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6"/>
      <c r="P58" s="55"/>
      <c r="Q58" s="55"/>
      <c r="R58" s="51"/>
    </row>
  </sheetData>
  <mergeCells count="30">
    <mergeCell ref="A12:R12"/>
    <mergeCell ref="S13:S15"/>
    <mergeCell ref="A54:D54"/>
    <mergeCell ref="P9:P11"/>
    <mergeCell ref="Q9:Q11"/>
    <mergeCell ref="R9:R11"/>
    <mergeCell ref="C10:C11"/>
    <mergeCell ref="D10:D11"/>
    <mergeCell ref="E10:E11"/>
    <mergeCell ref="F10:F11"/>
    <mergeCell ref="G10:G11"/>
    <mergeCell ref="H10:H11"/>
    <mergeCell ref="A9:A11"/>
    <mergeCell ref="B9:B11"/>
    <mergeCell ref="C9:D9"/>
    <mergeCell ref="E9:I9"/>
    <mergeCell ref="J9:N9"/>
    <mergeCell ref="O9:O11"/>
    <mergeCell ref="I10:I11"/>
    <mergeCell ref="J10:J11"/>
    <mergeCell ref="K10:K11"/>
    <mergeCell ref="L10:L11"/>
    <mergeCell ref="M10:M11"/>
    <mergeCell ref="N10:N11"/>
    <mergeCell ref="B2:D2"/>
    <mergeCell ref="B4:D4"/>
    <mergeCell ref="B5:T6"/>
    <mergeCell ref="B7:U7"/>
    <mergeCell ref="O8:R8"/>
    <mergeCell ref="N2:R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2018-2020</vt:lpstr>
      <vt:lpstr>2018-2020(без мест)</vt:lpstr>
      <vt:lpstr>Лист3</vt:lpstr>
      <vt:lpstr>'2018-2020'!Заголовки_для_печати</vt:lpstr>
      <vt:lpstr>'2018-2020'!Область_печати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Василевский Станислав Сергеевич</dc:creator>
  <cp:lastModifiedBy>User</cp:lastModifiedBy>
  <cp:lastPrinted>2019-03-19T13:54:43Z</cp:lastPrinted>
  <dcterms:created xsi:type="dcterms:W3CDTF">2015-02-17T09:36:54Z</dcterms:created>
  <dcterms:modified xsi:type="dcterms:W3CDTF">2019-07-02T09:21:55Z</dcterms:modified>
</cp:coreProperties>
</file>